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25" yWindow="65431" windowWidth="14430" windowHeight="11760" tabRatio="604" activeTab="0"/>
  </bookViews>
  <sheets>
    <sheet name="FAK YO BÖL I II MEV ÖĞ SAY" sheetId="1" r:id="rId1"/>
    <sheet name="ENSTİTÜ" sheetId="2" r:id="rId2"/>
  </sheets>
  <definedNames>
    <definedName name="_xlnm.Print_Area" localSheetId="1">'ENSTİTÜ'!$A$1:$Y$206</definedName>
    <definedName name="_xlnm.Print_Area" localSheetId="0">'FAK YO BÖL I II MEV ÖĞ SAY'!$A$1:$O$241</definedName>
  </definedNames>
  <calcPr fullCalcOnLoad="1"/>
</workbook>
</file>

<file path=xl/sharedStrings.xml><?xml version="1.0" encoding="utf-8"?>
<sst xmlns="http://schemas.openxmlformats.org/spreadsheetml/2006/main" count="700" uniqueCount="395">
  <si>
    <t>ONDOKUZ MAYIS ÜNİVERSİTESİ</t>
  </si>
  <si>
    <t>BÖLÜM/PROGRAM</t>
  </si>
  <si>
    <t>I.ÖĞRETİM</t>
  </si>
  <si>
    <t>II.ÖĞRETİM</t>
  </si>
  <si>
    <t>GENEL TOPLAM</t>
  </si>
  <si>
    <t>K</t>
  </si>
  <si>
    <t>E</t>
  </si>
  <si>
    <t>T</t>
  </si>
  <si>
    <t>TIP FAKÜLTESİ</t>
  </si>
  <si>
    <t>Tıp</t>
  </si>
  <si>
    <t>Bitkisel Üretim Bölümü</t>
  </si>
  <si>
    <t>T.C.</t>
  </si>
  <si>
    <t>Tarımsal Yapılar ve Sulama Bölümü</t>
  </si>
  <si>
    <t>VETERİNER FAKÜLTESİ</t>
  </si>
  <si>
    <t>Veteriner Hekimlik</t>
  </si>
  <si>
    <t xml:space="preserve">YÜKSEKOKUL TOPLAMI </t>
  </si>
  <si>
    <t xml:space="preserve"> </t>
  </si>
  <si>
    <t xml:space="preserve">       YÜKSEKÖĞRETİM</t>
  </si>
  <si>
    <t xml:space="preserve">         PROGRAMLARI</t>
  </si>
  <si>
    <t>YÜKSEKLİSANS</t>
  </si>
  <si>
    <t>DOKTORA</t>
  </si>
  <si>
    <t>TOPLAM</t>
  </si>
  <si>
    <t>ANABİLİM DALI</t>
  </si>
  <si>
    <t>GENEL</t>
  </si>
  <si>
    <t>Resim-İş Öğretmenliği</t>
  </si>
  <si>
    <t>Müzik Öğretmenliği</t>
  </si>
  <si>
    <t>FAKÜLTESİ</t>
  </si>
  <si>
    <t xml:space="preserve">ZİRAAT  </t>
  </si>
  <si>
    <t>TEZSİZ</t>
  </si>
  <si>
    <t>TEZLİ</t>
  </si>
  <si>
    <t xml:space="preserve">FAKÜLTE TOPLAMI </t>
  </si>
  <si>
    <t>Bahçe Bitkileri Bölümü</t>
  </si>
  <si>
    <t>Bitki Koruma Bölümü</t>
  </si>
  <si>
    <t>Tarım Ekonomisi Bölümü</t>
  </si>
  <si>
    <t>Tarımsal Biyoteknoloji Bölümü</t>
  </si>
  <si>
    <t>FAKÜLTE / YÜKSEKOKUL</t>
  </si>
  <si>
    <t>Tıp ( İngilizce )</t>
  </si>
  <si>
    <t>Resim - İş Eğitimi</t>
  </si>
  <si>
    <t>Müzik Eğitimi</t>
  </si>
  <si>
    <t>ALİ FUAD BAŞGİL HUKUK FAKÜLTESİ</t>
  </si>
  <si>
    <t xml:space="preserve">Hukuk </t>
  </si>
  <si>
    <t>DİŞ HEKİMLİĞİ FAKÜLTESİ</t>
  </si>
  <si>
    <t>Diş Hekimliği</t>
  </si>
  <si>
    <t>Almanca Öğretmenliği</t>
  </si>
  <si>
    <t>Bilgisayar ve Öğretim Teknolojileri Öğr</t>
  </si>
  <si>
    <t>Din Kültürü ve Ahlak Bilgisi Öğr</t>
  </si>
  <si>
    <t>Fen Bilgisi Öğretmenliği</t>
  </si>
  <si>
    <t>EĞİTİM</t>
  </si>
  <si>
    <t>Fransızca Öğretmenliği</t>
  </si>
  <si>
    <t>İlköğretim Matematik Öğretmenliği</t>
  </si>
  <si>
    <t>İngilizce Öğretmenliği</t>
  </si>
  <si>
    <t>İşitme Engelliler Öğretmenliği</t>
  </si>
  <si>
    <t>Okul Öncesi Öğretmenliği</t>
  </si>
  <si>
    <t>Rehberlik ve Psikolojik Danışmanlık</t>
  </si>
  <si>
    <t>Sınıf Öğretmenliği</t>
  </si>
  <si>
    <t>Sosyal Bilgiler Öğretmenliği</t>
  </si>
  <si>
    <t>Türkçe Öğretmenliği</t>
  </si>
  <si>
    <t>Zihin Engelliler Öğretmenliği</t>
  </si>
  <si>
    <t>Arkeoloji Bölümü</t>
  </si>
  <si>
    <t>Biyoloji Bölümü</t>
  </si>
  <si>
    <t xml:space="preserve">Coğrafya Bölümü </t>
  </si>
  <si>
    <t>Felsefe Bölümü</t>
  </si>
  <si>
    <t xml:space="preserve">FEN-EDEBİYAT </t>
  </si>
  <si>
    <t>Fizik Bölümü</t>
  </si>
  <si>
    <t>İstatistik Bölümü</t>
  </si>
  <si>
    <t>Kimya Bölümü</t>
  </si>
  <si>
    <t>Matematik Bölümü</t>
  </si>
  <si>
    <t>Psikoloji Bölümü</t>
  </si>
  <si>
    <t>Sosyoloji Bölümü</t>
  </si>
  <si>
    <t>Tarih Bölümü</t>
  </si>
  <si>
    <t>Türk Dili ve Edebiyatı Bölümü</t>
  </si>
  <si>
    <t>İktisat Bölümü</t>
  </si>
  <si>
    <t xml:space="preserve">İKTİSADİ VE İDARİ BİLİMLER </t>
  </si>
  <si>
    <t>İşletme Bölümü</t>
  </si>
  <si>
    <t>Siyaset Bilimi ve Kamu Yönetimi Bölümü</t>
  </si>
  <si>
    <t xml:space="preserve">İlahiyat </t>
  </si>
  <si>
    <t>İlköğretim Din Kültürü ve Ahlak Bilgisi Öğr</t>
  </si>
  <si>
    <t>Bilgisayar Mühendisliği Bölümü</t>
  </si>
  <si>
    <t>Çevre Mühendisliği Bölümü</t>
  </si>
  <si>
    <t>Elektrik-Elektronik Mühendisliği</t>
  </si>
  <si>
    <t xml:space="preserve">MÜHENDİSLİK </t>
  </si>
  <si>
    <t>Endüstri Mühendisliği Bölümü</t>
  </si>
  <si>
    <t>Gıda Mühendisliği Bölümü</t>
  </si>
  <si>
    <t>Harita Mühendisliği Bölümü</t>
  </si>
  <si>
    <t>İnşaat Mühendisliği Bölümü</t>
  </si>
  <si>
    <t>Kimya Mühendisliği Bölümü</t>
  </si>
  <si>
    <t>Makine Mühendisliği Bölümü</t>
  </si>
  <si>
    <t>Malzeme Bilimi ve Mühendisliği Bölümü</t>
  </si>
  <si>
    <t>Tarla Bitkileri Bölümü</t>
  </si>
  <si>
    <t>Toprak Bilimi ve Bitki Besleme Bölümü</t>
  </si>
  <si>
    <t>Ziraat Mühendisliği</t>
  </si>
  <si>
    <t>Zootekni Bölümü</t>
  </si>
  <si>
    <t>Ebelik Bölümü</t>
  </si>
  <si>
    <t xml:space="preserve"> YÜKSEKOKULU </t>
  </si>
  <si>
    <t>Hemşirelik Bölümü</t>
  </si>
  <si>
    <t>Antrenörlük Eğitimi</t>
  </si>
  <si>
    <t>Beden Eğitimi ve Spor Öğretmenliği</t>
  </si>
  <si>
    <t>Spor Yöneticiliği</t>
  </si>
  <si>
    <t>FAKÜLTE  TOPLAMI</t>
  </si>
  <si>
    <t>YÜKSEKOKUL TOPLAMI</t>
  </si>
  <si>
    <t>LİSANS  TOPLAMI</t>
  </si>
  <si>
    <t>ADALET MESLEK YÜKSEKOKULU</t>
  </si>
  <si>
    <t>Lojistik Programı</t>
  </si>
  <si>
    <t>ALAÇAM</t>
  </si>
  <si>
    <t>Posta Hizmetleri Programı</t>
  </si>
  <si>
    <t xml:space="preserve">MESLEK YÜKSEKOKULU </t>
  </si>
  <si>
    <t xml:space="preserve">YÜKSEKOKUL TOPLAMI  </t>
  </si>
  <si>
    <t>Bilgisayar Programcılığı Programı</t>
  </si>
  <si>
    <t>BAFRA</t>
  </si>
  <si>
    <t xml:space="preserve">Muhasebe ve Vergi Uygulamaları Programı </t>
  </si>
  <si>
    <t>MESLEK</t>
  </si>
  <si>
    <t>Organik Tarım Programı</t>
  </si>
  <si>
    <t>Seracılık Programı</t>
  </si>
  <si>
    <t>YÜKSEKOKULU</t>
  </si>
  <si>
    <t>Tıbbi ve Aromatik Bitkiler Programı</t>
  </si>
  <si>
    <t>Tütün Tarımı  ve İşleme Teknolojisi Prog</t>
  </si>
  <si>
    <t>Bankacılık ve Sigortacılık Programı</t>
  </si>
  <si>
    <t>ÇARŞAMBA</t>
  </si>
  <si>
    <t>TİCARET BORSASI</t>
  </si>
  <si>
    <t>HAVZA</t>
  </si>
  <si>
    <t>Fizyoterapi Programı</t>
  </si>
  <si>
    <t>İnşaat Teknolojisi Programı</t>
  </si>
  <si>
    <t>İşletme Yönetimi Programı</t>
  </si>
  <si>
    <t>Turizm ve Otel İşletmeciliği Programı</t>
  </si>
  <si>
    <t>SAĞLIK HİZMETLERİ</t>
  </si>
  <si>
    <t xml:space="preserve"> MESLEK</t>
  </si>
  <si>
    <t>Basım ve Yayın Teknolojileri Programı</t>
  </si>
  <si>
    <t>Çocuk Gelişimi Programı</t>
  </si>
  <si>
    <t>Grafik Tasarımı Programı</t>
  </si>
  <si>
    <t>SAMSUN</t>
  </si>
  <si>
    <t>Mimari Dekoratif Sanatlar Programı</t>
  </si>
  <si>
    <t>Peyzaj ve Süs Bitkileri Programı</t>
  </si>
  <si>
    <t>Tarım Makineleri Programı</t>
  </si>
  <si>
    <t>Pazarlama Programı</t>
  </si>
  <si>
    <t>VEZİRKÖPRÜ</t>
  </si>
  <si>
    <t>YEŞİLYURT DEMİR ÇELİK</t>
  </si>
  <si>
    <t xml:space="preserve">  ÖNLİSANS ( MESLEK YÜKSEKOKULU )  TOPLAMI </t>
  </si>
  <si>
    <t>Eğitim Bilimleri</t>
  </si>
  <si>
    <t>Eğitim Yönetimi Teftişi Planlaması ve Ekonomisi</t>
  </si>
  <si>
    <t>Yabancı Diller Eğitimi</t>
  </si>
  <si>
    <t>Alman Dili Eğitimi</t>
  </si>
  <si>
    <t>İngiliz Dili Eğitimi</t>
  </si>
  <si>
    <t xml:space="preserve">EĞİTİM </t>
  </si>
  <si>
    <t>Fransız Dili Eğitimi</t>
  </si>
  <si>
    <t>Ortaöğretim Sosyal Alanlar Eğitimi</t>
  </si>
  <si>
    <t>BİLİMLERİ</t>
  </si>
  <si>
    <t>İlköğretim</t>
  </si>
  <si>
    <t>Sosyal Bilgiler Eğitimi</t>
  </si>
  <si>
    <t>İlköğretim Fen Bilgisi Eğitimi</t>
  </si>
  <si>
    <t>İlköğretim Matematik Eğitimi</t>
  </si>
  <si>
    <t>Güzel Sanatlar Eğitimi</t>
  </si>
  <si>
    <t>ENSTİTÜSÜ</t>
  </si>
  <si>
    <t>Ortaöğretim Fen ve Matematik Alanları Eğitimi</t>
  </si>
  <si>
    <t>Biyoloji Öğretmenliği</t>
  </si>
  <si>
    <t>Matematik Öğretmenliği</t>
  </si>
  <si>
    <t>Türkçe Eğitimi</t>
  </si>
  <si>
    <t>Biyoloji</t>
  </si>
  <si>
    <t>Fizik</t>
  </si>
  <si>
    <t>Kimya</t>
  </si>
  <si>
    <t>Matematik</t>
  </si>
  <si>
    <t>FEN</t>
  </si>
  <si>
    <t>İstatistik</t>
  </si>
  <si>
    <t>Tarla Bitkileri</t>
  </si>
  <si>
    <t>Bahçe Bitkileri</t>
  </si>
  <si>
    <t>Bilgisayar Mühendisliği</t>
  </si>
  <si>
    <t>Zootekni</t>
  </si>
  <si>
    <t>Bitki Koruma</t>
  </si>
  <si>
    <t>Tarım Ekonomisi</t>
  </si>
  <si>
    <t>Tarımsal Yapılar ve Sulama</t>
  </si>
  <si>
    <t>Gıda Mühendisliği</t>
  </si>
  <si>
    <t>Çevre Mühendisliği</t>
  </si>
  <si>
    <t>İnşaat Mühendisliği</t>
  </si>
  <si>
    <t>Harita Mühendisliği</t>
  </si>
  <si>
    <t>Makine Mühendisliği</t>
  </si>
  <si>
    <t>Malzeme Bilimi Mühendisliği</t>
  </si>
  <si>
    <t>Coğrafya</t>
  </si>
  <si>
    <t>Tarih</t>
  </si>
  <si>
    <t>SOSYAL</t>
  </si>
  <si>
    <t>Türk Dili ve Edebiyatı</t>
  </si>
  <si>
    <t>Felsefe ve Din Bilimleri</t>
  </si>
  <si>
    <t>İslam Tarihi ve Sanatları</t>
  </si>
  <si>
    <t>BİLİMLER</t>
  </si>
  <si>
    <t>Temel İslam Bilimleri</t>
  </si>
  <si>
    <t>Kamu Hukuku</t>
  </si>
  <si>
    <t>Kadın ve Aile Araştırmaları</t>
  </si>
  <si>
    <t>Fizyoloji</t>
  </si>
  <si>
    <t>Anatomi</t>
  </si>
  <si>
    <t>Histoloji-Embriyoloji</t>
  </si>
  <si>
    <t>Tıbbi Biyoloji</t>
  </si>
  <si>
    <t>Tıbbi Farmakoloji</t>
  </si>
  <si>
    <t>Tıbbi Biyokimya</t>
  </si>
  <si>
    <t>Tıbbi Mikrobiyoloji</t>
  </si>
  <si>
    <t>SAĞLIK</t>
  </si>
  <si>
    <t>Halk Sağlığı</t>
  </si>
  <si>
    <t>Biyoistatistik ve Tıp Bilişimi</t>
  </si>
  <si>
    <t>Kulak Burun Boğaz Odyoloji</t>
  </si>
  <si>
    <t>Ortodonti</t>
  </si>
  <si>
    <t>Protetik Diş Tedavisi</t>
  </si>
  <si>
    <t>Periodontoloji</t>
  </si>
  <si>
    <t>Ağız Diş ve Çene Radyolojisi</t>
  </si>
  <si>
    <t>Pedodonti</t>
  </si>
  <si>
    <t>Endodonti</t>
  </si>
  <si>
    <t>Farmakoloji-Toksikoloji (Vet)</t>
  </si>
  <si>
    <t>Dölerme ve Suni Tohumlama (Vet)</t>
  </si>
  <si>
    <t>ENSTİTÜ  TOPLAMI</t>
  </si>
  <si>
    <t>Tarih Öğretmenliğ</t>
  </si>
  <si>
    <t xml:space="preserve">İşletme   </t>
  </si>
  <si>
    <t>Tarımsal Biyoteknoloji</t>
  </si>
  <si>
    <t>Sanat Tarihi Bölümü</t>
  </si>
  <si>
    <t>Deniz ve Liman İşletmeciliği Programı</t>
  </si>
  <si>
    <t>Emlak ve Emlak Yönetimi Programı</t>
  </si>
  <si>
    <t>Ağız ve Diş Sağlığı Programı</t>
  </si>
  <si>
    <t>Beslenme ve Diyetetik Bölümü</t>
  </si>
  <si>
    <t>Endüstriyel Kalıpçılık Programı</t>
  </si>
  <si>
    <t>Elektronik Teknolojisi Programı</t>
  </si>
  <si>
    <t>Elektrik Programı</t>
  </si>
  <si>
    <t>Kimya Teknolojisi Programı</t>
  </si>
  <si>
    <t>Otomotiv Teknolojisi Programı</t>
  </si>
  <si>
    <t xml:space="preserve">Felsefe </t>
  </si>
  <si>
    <t>Sosyoloji</t>
  </si>
  <si>
    <t>Kamu Yönetimi</t>
  </si>
  <si>
    <t>İktisat</t>
  </si>
  <si>
    <t>Eğitim Programları ve Öğretimi</t>
  </si>
  <si>
    <t>Kimya Mühendisliği</t>
  </si>
  <si>
    <t>Tarih Eğitimi</t>
  </si>
  <si>
    <t>Ortak İngiliz Dili Eğitimi</t>
  </si>
  <si>
    <t>Coğrafya Eğitimi</t>
  </si>
  <si>
    <t>Çağrı Merkezi Hizmetleri Programı</t>
  </si>
  <si>
    <t>GÜZEL SANATLAR FAKÜLTESİ</t>
  </si>
  <si>
    <t>Görsel İletişim Tasarımı Bölümü</t>
  </si>
  <si>
    <t>Gazetecilik</t>
  </si>
  <si>
    <t>Halkla İlişkiler ve Tanıtım</t>
  </si>
  <si>
    <t>İLETİŞİM  FAKÜLTESİ</t>
  </si>
  <si>
    <t xml:space="preserve">  </t>
  </si>
  <si>
    <t>İLAHİYAT FAKÜLTESİ</t>
  </si>
  <si>
    <t>MİMARLIK FAKÜLTESİ</t>
  </si>
  <si>
    <t>TURİZM FAKÜLTESİ</t>
  </si>
  <si>
    <t>Turizm İşletmeciliği Bölümü</t>
  </si>
  <si>
    <t>Ormancılık ve Orman Ürünleri Programı</t>
  </si>
  <si>
    <t>TEZSİZ (UÖ)</t>
  </si>
  <si>
    <t>TEZSİZ (İÖ)</t>
  </si>
  <si>
    <t xml:space="preserve">Dini Danışmanlık ve Rehberlik </t>
  </si>
  <si>
    <t>Büro Yönetimi ve Yönetici Asistanlığı Prog</t>
  </si>
  <si>
    <t>Fizik Eğitimi</t>
  </si>
  <si>
    <t>Bilgisayar ve Öğretim Teknolojileri</t>
  </si>
  <si>
    <t>Özel Hukuk</t>
  </si>
  <si>
    <t>Arkeoloji</t>
  </si>
  <si>
    <t>Psikoloji</t>
  </si>
  <si>
    <t>Evlilik ve Aile Danışmanlığı</t>
  </si>
  <si>
    <t>GÜZEL SANATLAR</t>
  </si>
  <si>
    <t>Görsel İletişim Tasarımı Anasanat Dalı</t>
  </si>
  <si>
    <t>Akıllı Sistemler Mühendisliği</t>
  </si>
  <si>
    <t>Hesaplamalı Bilimler</t>
  </si>
  <si>
    <t>Nanobilim ve Nanoteknoloji ( İngilizce )</t>
  </si>
  <si>
    <t xml:space="preserve">DEVLET KONSERVATUVARI </t>
  </si>
  <si>
    <t>Sosyal Güvenlik Programı</t>
  </si>
  <si>
    <t>Resim Bölümü</t>
  </si>
  <si>
    <t>Uluslararası Ticaret ve Lojistik Bölümü</t>
  </si>
  <si>
    <t>Halkla İlişkiler ve Tanıtım Programı</t>
  </si>
  <si>
    <t>Sosyal Hizmet Bölümü</t>
  </si>
  <si>
    <t xml:space="preserve">SAMSUN </t>
  </si>
  <si>
    <t xml:space="preserve">YAŞAR DOĞU SPOR BİLİMLERİ  </t>
  </si>
  <si>
    <t xml:space="preserve">FAKÜLTESİ </t>
  </si>
  <si>
    <t>Tarım Makineleri Bölümü</t>
  </si>
  <si>
    <t>UZAKTAN ÖĞRETİM</t>
  </si>
  <si>
    <t>Medya ve İletişim Programı</t>
  </si>
  <si>
    <t>KONSERVATUVAR TOPLAMI</t>
  </si>
  <si>
    <t>Anestezi Programı</t>
  </si>
  <si>
    <t>Diyaliz Programı</t>
  </si>
  <si>
    <t>İlk ve Acil Yardım Programı</t>
  </si>
  <si>
    <t>Optisyenlik  Programı</t>
  </si>
  <si>
    <t>Patoloji Laboratuvar Teknikleri  Prog</t>
  </si>
  <si>
    <t>Tıbbi Dokümantasyon ve Sekreterlik Prog</t>
  </si>
  <si>
    <t>Tıbbi Görüntüleme Teknikleri Programı</t>
  </si>
  <si>
    <t>Tıbbi Laboratuvar Teknikleri Programı</t>
  </si>
  <si>
    <t>Yaşlı Bakımı Programı</t>
  </si>
  <si>
    <t>İç Hastalıkları (Veteriner)</t>
  </si>
  <si>
    <t xml:space="preserve">Fizik Öğretmenliği  </t>
  </si>
  <si>
    <t>İlköğretim Din Kültürü ve Ahlak Bilgisi Öğr.</t>
  </si>
  <si>
    <t>Ortaöğretim Biyoloji Öğretmenliği</t>
  </si>
  <si>
    <t>Ortaöğretim Fizik Öğretmenliği</t>
  </si>
  <si>
    <t>Ortaöğretim Kimya Öğretmenliği</t>
  </si>
  <si>
    <t>Ortaöğretim Matematik Öğretmenliği</t>
  </si>
  <si>
    <t>Seramik-Cam Bölümü</t>
  </si>
  <si>
    <t>İktisat (İngilizce) Bölümü</t>
  </si>
  <si>
    <t>Tarım Makineleri ve Tek. Müh. Bölümü</t>
  </si>
  <si>
    <t>Sağlık Yönetimi Bölümü</t>
  </si>
  <si>
    <t>Bilgi Güvenliği Teknolojisi Programı</t>
  </si>
  <si>
    <t>Bitki Koruma Programı</t>
  </si>
  <si>
    <t>Gıda Kalite Kontrolü ve Analizi Programı</t>
  </si>
  <si>
    <t>Gıda Teknolojisi  Programı</t>
  </si>
  <si>
    <t>Mobilya ve Dekorasyon Programı</t>
  </si>
  <si>
    <t xml:space="preserve">YAŞAR DOĞU BEDEN EĞİTİMİ  </t>
  </si>
  <si>
    <t xml:space="preserve">SPOR YÜKSEKOKULU </t>
  </si>
  <si>
    <t>Kimya Öğremenliği</t>
  </si>
  <si>
    <t>Toprak Bilimi ve Bitki Besleme</t>
  </si>
  <si>
    <t>Resim Anasanat Dalı</t>
  </si>
  <si>
    <t>Yenilenebilir Enerji ve Uygulamaları (DSPL)</t>
  </si>
  <si>
    <t>Özel Eğitim Öğretmenliği</t>
  </si>
  <si>
    <t>Radyo, Televizyon ve Sinema Bölümü</t>
  </si>
  <si>
    <t>Müzik Bölümü</t>
  </si>
  <si>
    <t>Odyometri</t>
  </si>
  <si>
    <t>Biyomedikal Cihaz Teknolojisi</t>
  </si>
  <si>
    <t>İnternet ve Ağ Teknolojileri</t>
  </si>
  <si>
    <t>Ağız Diş ve Çene  Cerrahisi</t>
  </si>
  <si>
    <t>Restoratif Diş Tedavisi</t>
  </si>
  <si>
    <t>Anatomi (Veteriner)</t>
  </si>
  <si>
    <t>Besin Hijyeni ve Teknolojisi Vetr)</t>
  </si>
  <si>
    <t>Biyokimya (Vet)</t>
  </si>
  <si>
    <t>Cerrahi (Vet)</t>
  </si>
  <si>
    <t>Doğum ve Jinekoloji (Veteriner)</t>
  </si>
  <si>
    <t>Fizyoloji (Vet)</t>
  </si>
  <si>
    <t>Hay. Bes. ve Beslenme Hast. (Vet)</t>
  </si>
  <si>
    <t>Parazitoloji (Veteriner)</t>
  </si>
  <si>
    <t>Patoloji (Veteriner)</t>
  </si>
  <si>
    <t>(DSPL) Tıbbi Resimleme Anabilim Dalı</t>
  </si>
  <si>
    <t xml:space="preserve">SAĞLIK </t>
  </si>
  <si>
    <t>Sanat Tarihi</t>
  </si>
  <si>
    <t>Moleküler Biyoloji ve Genetik</t>
  </si>
  <si>
    <t>Siyaset Bilimi ve Uluslararası İlişkiler Bölümü</t>
  </si>
  <si>
    <t>Uluslararası Ticaret ve İşletmecilik Bölümü</t>
  </si>
  <si>
    <t>İç Mimarlık</t>
  </si>
  <si>
    <t>Mimarlık</t>
  </si>
  <si>
    <t>Tarım Makinaları ve Teknolojileri Mühendisliği</t>
  </si>
  <si>
    <t>Adli Bilimler</t>
  </si>
  <si>
    <t>Turizm Rehberliği Bölümü</t>
  </si>
  <si>
    <t>İş Sağlığı ve Güvenliği Programı</t>
  </si>
  <si>
    <t>Tekstil Programı</t>
  </si>
  <si>
    <t>Dış Ticaret Programı</t>
  </si>
  <si>
    <t xml:space="preserve">TERME </t>
  </si>
  <si>
    <t>Güncelleme Tarihi</t>
  </si>
  <si>
    <t>Türkçe ve Sosyal Bilimler Eğitimi</t>
  </si>
  <si>
    <t>Matematik ve Fen Bilimleri</t>
  </si>
  <si>
    <t>Biyoloji Eğitimi</t>
  </si>
  <si>
    <t>Temel Eğitim</t>
  </si>
  <si>
    <t>Sınıf Eğitimi</t>
  </si>
  <si>
    <t>Geleneksel Türk Müziği</t>
  </si>
  <si>
    <t>Turizm İşletmeciliği</t>
  </si>
  <si>
    <t>Su Ürünleri Hastalıkları (Vet)</t>
  </si>
  <si>
    <t>Viroloji (Veteriner)</t>
  </si>
  <si>
    <t>Zootekni  (Veteriner)</t>
  </si>
  <si>
    <t>Beden Eğitimi ve Spor</t>
  </si>
  <si>
    <t>Halk Sağlığı Hemşireliği</t>
  </si>
  <si>
    <t>Hemşirelik</t>
  </si>
  <si>
    <t>Doğum ve Kadın Hastalıkları Hemşireliği</t>
  </si>
  <si>
    <t>Acil Tıp Hemşireliği</t>
  </si>
  <si>
    <t>Allerji ve İmmünoloji</t>
  </si>
  <si>
    <t>Beslenme Bilimi</t>
  </si>
  <si>
    <t>Ebelik</t>
  </si>
  <si>
    <t>Evde Bakım Hemşireliği</t>
  </si>
  <si>
    <t>Klinik Sinir Bilimleri</t>
  </si>
  <si>
    <t>Moleküler Tıp</t>
  </si>
  <si>
    <t>Radyolojik Bilimler</t>
  </si>
  <si>
    <t>Sağlık Yönetimi</t>
  </si>
  <si>
    <t>Sinir Bilimleri</t>
  </si>
  <si>
    <t>Veteriner Histoloji ve Embriyoloji</t>
  </si>
  <si>
    <t>Vet. Hekimliği Tarihi ve Deontoloji</t>
  </si>
  <si>
    <t xml:space="preserve">Adalet </t>
  </si>
  <si>
    <t>Muhasebe ve Vergi Uygulamaları Programı</t>
  </si>
  <si>
    <t>Eğitim Yönetimi</t>
  </si>
  <si>
    <t xml:space="preserve">İşletme ve Endüstri İlşkileri </t>
  </si>
  <si>
    <t>Mikrobiyoloji (Vet) (Dsp.)</t>
  </si>
  <si>
    <t>Sanat ve Tasarım Anasanat Dalı</t>
  </si>
  <si>
    <t>Endüstri Ürünleri Tasarımı Bölümü</t>
  </si>
  <si>
    <t>Grafik Bölümü</t>
  </si>
  <si>
    <t>Metalurji ve Malzeme Mühendisliği Bölümü</t>
  </si>
  <si>
    <t>Rekreasyon Bölümü</t>
  </si>
  <si>
    <t>Toprak Bölümü</t>
  </si>
  <si>
    <t>BAFRA TURİZM MESLEK YÜKSEKOKULU</t>
  </si>
  <si>
    <t>Turizm ve Seyahat Hizmetleri Programı</t>
  </si>
  <si>
    <t xml:space="preserve">    2018-2019   EĞİTİM-ÖĞRETİM YILI  MEVCUT  ÖĞRENCİ SAYILARI</t>
  </si>
  <si>
    <t xml:space="preserve">    2018-2019  EĞİTİM-ÖĞRETİM YILI  MEVCUT  ÖĞRENCİ SAYILARI</t>
  </si>
  <si>
    <t>2018-2019 EĞİTİM-ÖĞRETİM YILI ENSTİTÜLERİN MEVCUT ÖĞRENCİ SAYILARI</t>
  </si>
  <si>
    <r>
      <t xml:space="preserve">2018-2019  EĞİTİM-ÖĞRETİM YILI ENSTİTÜLERİN   </t>
    </r>
    <r>
      <rPr>
        <b/>
        <i/>
        <sz val="12"/>
        <rFont val="Arial"/>
        <family val="2"/>
      </rPr>
      <t>MEVCUT</t>
    </r>
    <r>
      <rPr>
        <b/>
        <sz val="12"/>
        <rFont val="Arial"/>
        <family val="2"/>
      </rPr>
      <t xml:space="preserve">   ÖĞRENCİ SAYILARI</t>
    </r>
  </si>
  <si>
    <t>Sucul Hayvan Hastalıkları</t>
  </si>
  <si>
    <t>Taşınmaz Geliştirme</t>
  </si>
  <si>
    <t xml:space="preserve">Eğitimin Felsefi, Sosyal, Tarihi ve Temelleri </t>
  </si>
  <si>
    <t xml:space="preserve"> Eğitimin Sosyal Tarihi ve Temelleri</t>
  </si>
  <si>
    <t>İşletme / Muhasebe-Finansman</t>
  </si>
  <si>
    <t>Kamu Yönetimi / Siyaset Bilimi ve Kamu Yönetimi</t>
  </si>
  <si>
    <t>Kamu Yönetimi / Yerel Yönetimler</t>
  </si>
  <si>
    <t xml:space="preserve">İletişim Bilimleri/Medya ve İletişim Bilimleri </t>
  </si>
  <si>
    <t>Ruh Sağlığı ve Hastalıkları Hemşireliği</t>
  </si>
  <si>
    <t>Çevre Mühendisliği (İngilizce)</t>
  </si>
  <si>
    <t>İstatistik (İngilizce)</t>
  </si>
  <si>
    <t>Metalurji ve Malzeme Mühendisliği</t>
  </si>
  <si>
    <t>Uluslararası İşletmecilik</t>
  </si>
  <si>
    <t>BAFRA İŞLETME FAKÜLTESİ</t>
  </si>
  <si>
    <t>Sigortacılık ve Aktüerya Bilimleri Bölümü</t>
  </si>
  <si>
    <t>ÇARŞAMBA İNSAN VE TOPLUM BİLİMLERİ FAKÜLTESİ</t>
  </si>
  <si>
    <t>Şehir ve Bölge Planlama</t>
  </si>
  <si>
    <t>Dil ve Konuşma Terapisi</t>
  </si>
  <si>
    <t>Mekatronik Programı</t>
  </si>
  <si>
    <t>Piyano Anasanat Dalı</t>
  </si>
  <si>
    <t>Müzik Anasanat Dalı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</si>
</sst>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[$¥€-2]\ #,##0.00_);[Red]\([$€-2]\ #,##0.00\)"/>
  </numFmts>
  <fonts count="98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8"/>
      <name val="Arial Tur"/>
      <family val="0"/>
    </font>
    <font>
      <b/>
      <sz val="11"/>
      <name val="Arial Tur"/>
      <family val="2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Arial Tur"/>
      <family val="2"/>
    </font>
    <font>
      <b/>
      <sz val="10"/>
      <color indexed="12"/>
      <name val="Arial Tur"/>
      <family val="2"/>
    </font>
    <font>
      <sz val="10"/>
      <color indexed="12"/>
      <name val="Arial Tur"/>
      <family val="2"/>
    </font>
    <font>
      <b/>
      <sz val="10"/>
      <color indexed="17"/>
      <name val="Arial Tur"/>
      <family val="2"/>
    </font>
    <font>
      <sz val="10"/>
      <color indexed="17"/>
      <name val="Arial Tur"/>
      <family val="2"/>
    </font>
    <font>
      <sz val="10"/>
      <color indexed="60"/>
      <name val="Arial Tur"/>
      <family val="2"/>
    </font>
    <font>
      <b/>
      <sz val="11"/>
      <color indexed="12"/>
      <name val="Arial Tur"/>
      <family val="2"/>
    </font>
    <font>
      <b/>
      <sz val="11"/>
      <color indexed="17"/>
      <name val="Arial Tur"/>
      <family val="2"/>
    </font>
    <font>
      <sz val="8"/>
      <name val="Arial Tur"/>
      <family val="0"/>
    </font>
    <font>
      <b/>
      <i/>
      <sz val="11"/>
      <color indexed="12"/>
      <name val="Arial Tur"/>
      <family val="2"/>
    </font>
    <font>
      <b/>
      <i/>
      <sz val="10"/>
      <color indexed="12"/>
      <name val="Arial Tur"/>
      <family val="2"/>
    </font>
    <font>
      <sz val="9"/>
      <name val="Arial Tur"/>
      <family val="2"/>
    </font>
    <font>
      <b/>
      <sz val="10"/>
      <color indexed="16"/>
      <name val="Arial Tur"/>
      <family val="0"/>
    </font>
    <font>
      <sz val="11"/>
      <color indexed="12"/>
      <name val="Arial Tur"/>
      <family val="2"/>
    </font>
    <font>
      <sz val="10"/>
      <color indexed="16"/>
      <name val="Arial Tur"/>
      <family val="0"/>
    </font>
    <font>
      <b/>
      <sz val="12"/>
      <color indexed="17"/>
      <name val="Arial Tur"/>
      <family val="0"/>
    </font>
    <font>
      <b/>
      <sz val="9"/>
      <name val="Arial Tur"/>
      <family val="2"/>
    </font>
    <font>
      <sz val="11"/>
      <name val="Arial Tur"/>
      <family val="0"/>
    </font>
    <font>
      <b/>
      <sz val="9"/>
      <color indexed="12"/>
      <name val="Arial Tur"/>
      <family val="2"/>
    </font>
    <font>
      <b/>
      <sz val="11"/>
      <color indexed="10"/>
      <name val="Arial Tur"/>
      <family val="2"/>
    </font>
    <font>
      <b/>
      <i/>
      <sz val="12"/>
      <color indexed="10"/>
      <name val="Arial Tur"/>
      <family val="2"/>
    </font>
    <font>
      <b/>
      <i/>
      <sz val="11"/>
      <color indexed="17"/>
      <name val="Arial Tur"/>
      <family val="2"/>
    </font>
    <font>
      <b/>
      <sz val="12"/>
      <name val="Times New Roman"/>
      <family val="1"/>
    </font>
    <font>
      <b/>
      <sz val="11"/>
      <name val="Times New Roman TUR"/>
      <family val="1"/>
    </font>
    <font>
      <b/>
      <sz val="10"/>
      <color indexed="60"/>
      <name val="Times New Roman"/>
      <family val="1"/>
    </font>
    <font>
      <b/>
      <i/>
      <sz val="11"/>
      <color indexed="60"/>
      <name val="Arial Tur"/>
      <family val="2"/>
    </font>
    <font>
      <b/>
      <i/>
      <sz val="11"/>
      <color indexed="10"/>
      <name val="Arial Tur"/>
      <family val="2"/>
    </font>
    <font>
      <b/>
      <sz val="9"/>
      <color indexed="10"/>
      <name val="Arial Tur"/>
      <family val="0"/>
    </font>
    <font>
      <sz val="10"/>
      <color indexed="9"/>
      <name val="Arial Tur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2"/>
      <name val="Arial Tur"/>
      <family val="0"/>
    </font>
    <font>
      <b/>
      <sz val="12"/>
      <color indexed="60"/>
      <name val="Arial Tur"/>
      <family val="0"/>
    </font>
    <font>
      <sz val="14"/>
      <name val="Arial Tur"/>
      <family val="0"/>
    </font>
    <font>
      <sz val="11"/>
      <color indexed="6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Tur"/>
      <family val="0"/>
    </font>
    <font>
      <b/>
      <sz val="12"/>
      <color indexed="56"/>
      <name val="Arial"/>
      <family val="2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Tur"/>
      <family val="0"/>
    </font>
    <font>
      <b/>
      <sz val="12"/>
      <color rgb="FF002060"/>
      <name val="Arial"/>
      <family val="2"/>
    </font>
    <font>
      <b/>
      <sz val="12"/>
      <color rgb="FFC00000"/>
      <name val="Arial Tur"/>
      <family val="0"/>
    </font>
    <font>
      <sz val="11"/>
      <color theme="1"/>
      <name val="Arial"/>
      <family val="2"/>
    </font>
    <font>
      <sz val="10"/>
      <color theme="1"/>
      <name val="Arial Tu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" applyNumberFormat="0" applyFill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4" fillId="20" borderId="5" applyNumberFormat="0" applyAlignment="0" applyProtection="0"/>
    <xf numFmtId="0" fontId="85" fillId="21" borderId="6" applyNumberFormat="0" applyAlignment="0" applyProtection="0"/>
    <xf numFmtId="0" fontId="86" fillId="20" borderId="6" applyNumberFormat="0" applyAlignment="0" applyProtection="0"/>
    <xf numFmtId="0" fontId="87" fillId="22" borderId="7" applyNumberFormat="0" applyAlignment="0" applyProtection="0"/>
    <xf numFmtId="0" fontId="88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1" fillId="33" borderId="2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1" fillId="0" borderId="37" xfId="0" applyFont="1" applyBorder="1" applyAlignment="1">
      <alignment/>
    </xf>
    <xf numFmtId="0" fontId="21" fillId="0" borderId="2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1" fillId="0" borderId="39" xfId="0" applyFont="1" applyBorder="1" applyAlignment="1">
      <alignment horizontal="right"/>
    </xf>
    <xf numFmtId="0" fontId="0" fillId="34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34" borderId="2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1" fillId="33" borderId="33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3" fillId="0" borderId="40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3" borderId="4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42" xfId="0" applyFont="1" applyBorder="1" applyAlignment="1">
      <alignment horizontal="left" vertical="center"/>
    </xf>
    <xf numFmtId="0" fontId="0" fillId="33" borderId="43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21" fillId="0" borderId="27" xfId="49" applyFont="1" applyFill="1" applyBorder="1">
      <alignment/>
      <protection/>
    </xf>
    <xf numFmtId="0" fontId="0" fillId="33" borderId="44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28" fillId="0" borderId="39" xfId="0" applyFont="1" applyBorder="1" applyAlignment="1">
      <alignment horizontal="right"/>
    </xf>
    <xf numFmtId="0" fontId="21" fillId="0" borderId="26" xfId="0" applyFont="1" applyBorder="1" applyAlignment="1">
      <alignment/>
    </xf>
    <xf numFmtId="0" fontId="1" fillId="33" borderId="26" xfId="0" applyFont="1" applyFill="1" applyBorder="1" applyAlignment="1">
      <alignment horizontal="center"/>
    </xf>
    <xf numFmtId="0" fontId="21" fillId="0" borderId="19" xfId="0" applyFont="1" applyBorder="1" applyAlignment="1">
      <alignment/>
    </xf>
    <xf numFmtId="0" fontId="1" fillId="33" borderId="4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21" fillId="0" borderId="45" xfId="49" applyFont="1" applyFill="1" applyBorder="1">
      <alignment/>
      <protection/>
    </xf>
    <xf numFmtId="0" fontId="21" fillId="0" borderId="27" xfId="0" applyFont="1" applyBorder="1" applyAlignment="1">
      <alignment/>
    </xf>
    <xf numFmtId="0" fontId="0" fillId="0" borderId="46" xfId="49" applyFont="1" applyFill="1" applyBorder="1" applyAlignment="1">
      <alignment horizontal="left"/>
      <protection/>
    </xf>
    <xf numFmtId="0" fontId="28" fillId="0" borderId="42" xfId="0" applyFont="1" applyBorder="1" applyAlignment="1">
      <alignment horizontal="right"/>
    </xf>
    <xf numFmtId="0" fontId="0" fillId="33" borderId="47" xfId="0" applyFont="1" applyFill="1" applyBorder="1" applyAlignment="1">
      <alignment horizontal="center"/>
    </xf>
    <xf numFmtId="0" fontId="28" fillId="0" borderId="25" xfId="0" applyFont="1" applyBorder="1" applyAlignment="1">
      <alignment horizontal="right"/>
    </xf>
    <xf numFmtId="0" fontId="0" fillId="0" borderId="4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21" fillId="0" borderId="18" xfId="0" applyFont="1" applyBorder="1" applyAlignment="1">
      <alignment/>
    </xf>
    <xf numFmtId="0" fontId="1" fillId="36" borderId="45" xfId="0" applyFont="1" applyFill="1" applyBorder="1" applyAlignment="1">
      <alignment horizontal="center"/>
    </xf>
    <xf numFmtId="0" fontId="21" fillId="0" borderId="50" xfId="49" applyFont="1" applyFill="1" applyBorder="1">
      <alignment/>
      <protection/>
    </xf>
    <xf numFmtId="0" fontId="0" fillId="33" borderId="19" xfId="0" applyFont="1" applyFill="1" applyBorder="1" applyAlignment="1">
      <alignment horizontal="center"/>
    </xf>
    <xf numFmtId="0" fontId="21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35" xfId="49" applyFont="1" applyFill="1" applyBorder="1">
      <alignment/>
      <protection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49" applyFont="1" applyFill="1" applyBorder="1">
      <alignment/>
      <protection/>
    </xf>
    <xf numFmtId="0" fontId="1" fillId="0" borderId="22" xfId="0" applyFont="1" applyFill="1" applyBorder="1" applyAlignment="1">
      <alignment horizontal="center"/>
    </xf>
    <xf numFmtId="0" fontId="21" fillId="0" borderId="18" xfId="49" applyFont="1" applyFill="1" applyBorder="1">
      <alignment/>
      <protection/>
    </xf>
    <xf numFmtId="0" fontId="19" fillId="0" borderId="4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35" xfId="49" applyFont="1" applyFill="1" applyBorder="1" applyAlignment="1">
      <alignment horizontal="left"/>
      <protection/>
    </xf>
    <xf numFmtId="0" fontId="0" fillId="0" borderId="51" xfId="49" applyFont="1" applyFill="1" applyBorder="1" applyAlignment="1">
      <alignment horizontal="left"/>
      <protection/>
    </xf>
    <xf numFmtId="0" fontId="0" fillId="0" borderId="52" xfId="0" applyFont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34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10" fillId="0" borderId="39" xfId="0" applyFont="1" applyBorder="1" applyAlignment="1">
      <alignment horizontal="right"/>
    </xf>
    <xf numFmtId="0" fontId="14" fillId="0" borderId="0" xfId="0" applyFont="1" applyAlignment="1">
      <alignment/>
    </xf>
    <xf numFmtId="0" fontId="0" fillId="33" borderId="48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0" fillId="0" borderId="34" xfId="49" applyFont="1" applyFill="1" applyBorder="1" applyAlignment="1">
      <alignment horizontal="left"/>
      <protection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4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56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36" fillId="33" borderId="56" xfId="0" applyFont="1" applyFill="1" applyBorder="1" applyAlignment="1">
      <alignment horizontal="center"/>
    </xf>
    <xf numFmtId="0" fontId="36" fillId="33" borderId="25" xfId="0" applyFont="1" applyFill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59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33" borderId="57" xfId="0" applyFont="1" applyFill="1" applyBorder="1" applyAlignment="1">
      <alignment horizontal="center"/>
    </xf>
    <xf numFmtId="0" fontId="36" fillId="33" borderId="42" xfId="0" applyFont="1" applyFill="1" applyBorder="1" applyAlignment="1">
      <alignment horizontal="center"/>
    </xf>
    <xf numFmtId="0" fontId="36" fillId="33" borderId="56" xfId="0" applyFont="1" applyFill="1" applyBorder="1" applyAlignment="1">
      <alignment horizontal="center"/>
    </xf>
    <xf numFmtId="0" fontId="36" fillId="33" borderId="25" xfId="0" applyFont="1" applyFill="1" applyBorder="1" applyAlignment="1">
      <alignment horizontal="center"/>
    </xf>
    <xf numFmtId="0" fontId="36" fillId="33" borderId="42" xfId="0" applyFont="1" applyFill="1" applyBorder="1" applyAlignment="1">
      <alignment horizontal="center"/>
    </xf>
    <xf numFmtId="0" fontId="36" fillId="0" borderId="61" xfId="0" applyFont="1" applyBorder="1" applyAlignment="1">
      <alignment horizontal="center"/>
    </xf>
    <xf numFmtId="0" fontId="38" fillId="0" borderId="0" xfId="0" applyFont="1" applyAlignment="1">
      <alignment/>
    </xf>
    <xf numFmtId="0" fontId="21" fillId="0" borderId="27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21" fillId="0" borderId="54" xfId="0" applyFont="1" applyBorder="1" applyAlignment="1">
      <alignment horizontal="left"/>
    </xf>
    <xf numFmtId="0" fontId="1" fillId="0" borderId="5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31" fillId="33" borderId="64" xfId="0" applyFont="1" applyFill="1" applyBorder="1" applyAlignment="1">
      <alignment horizontal="center"/>
    </xf>
    <xf numFmtId="0" fontId="31" fillId="36" borderId="40" xfId="0" applyFont="1" applyFill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5" fillId="33" borderId="56" xfId="0" applyFont="1" applyFill="1" applyBorder="1" applyAlignment="1">
      <alignment horizontal="center"/>
    </xf>
    <xf numFmtId="0" fontId="35" fillId="36" borderId="25" xfId="0" applyFont="1" applyFill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21" fillId="0" borderId="46" xfId="49" applyFont="1" applyFill="1" applyBorder="1" applyAlignment="1">
      <alignment horizontal="left"/>
      <protection/>
    </xf>
    <xf numFmtId="0" fontId="0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left"/>
    </xf>
    <xf numFmtId="0" fontId="21" fillId="0" borderId="19" xfId="0" applyFont="1" applyBorder="1" applyAlignment="1">
      <alignment horizontal="left" vertical="center"/>
    </xf>
    <xf numFmtId="0" fontId="0" fillId="0" borderId="3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0" fillId="33" borderId="34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33" xfId="0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3" fillId="0" borderId="42" xfId="0" applyFont="1" applyBorder="1" applyAlignment="1">
      <alignment horizontal="right"/>
    </xf>
    <xf numFmtId="0" fontId="34" fillId="0" borderId="42" xfId="0" applyFont="1" applyFill="1" applyBorder="1" applyAlignment="1">
      <alignment horizontal="center"/>
    </xf>
    <xf numFmtId="14" fontId="93" fillId="0" borderId="0" xfId="0" applyNumberFormat="1" applyFont="1" applyAlignment="1">
      <alignment/>
    </xf>
    <xf numFmtId="0" fontId="93" fillId="0" borderId="0" xfId="0" applyFont="1" applyAlignment="1">
      <alignment/>
    </xf>
    <xf numFmtId="0" fontId="0" fillId="0" borderId="67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34" xfId="49" applyFont="1" applyFill="1" applyBorder="1" applyAlignment="1">
      <alignment horizontal="left"/>
      <protection/>
    </xf>
    <xf numFmtId="0" fontId="0" fillId="0" borderId="2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2" fillId="0" borderId="45" xfId="0" applyFont="1" applyFill="1" applyBorder="1" applyAlignment="1">
      <alignment/>
    </xf>
    <xf numFmtId="0" fontId="16" fillId="0" borderId="68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68" xfId="0" applyFill="1" applyBorder="1" applyAlignment="1">
      <alignment/>
    </xf>
    <xf numFmtId="0" fontId="23" fillId="0" borderId="45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/>
    </xf>
    <xf numFmtId="0" fontId="6" fillId="0" borderId="62" xfId="0" applyFont="1" applyFill="1" applyBorder="1" applyAlignment="1">
      <alignment horizontal="right"/>
    </xf>
    <xf numFmtId="0" fontId="12" fillId="0" borderId="45" xfId="0" applyFont="1" applyFill="1" applyBorder="1" applyAlignment="1">
      <alignment/>
    </xf>
    <xf numFmtId="0" fontId="1" fillId="0" borderId="68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1" fillId="0" borderId="45" xfId="0" applyFont="1" applyFill="1" applyBorder="1" applyAlignment="1">
      <alignment horizontal="right"/>
    </xf>
    <xf numFmtId="0" fontId="6" fillId="0" borderId="45" xfId="0" applyFont="1" applyFill="1" applyBorder="1" applyAlignment="1">
      <alignment horizontal="right"/>
    </xf>
    <xf numFmtId="0" fontId="6" fillId="0" borderId="68" xfId="0" applyFont="1" applyFill="1" applyBorder="1" applyAlignment="1">
      <alignment horizontal="right"/>
    </xf>
    <xf numFmtId="0" fontId="6" fillId="0" borderId="62" xfId="0" applyFont="1" applyFill="1" applyBorder="1" applyAlignment="1">
      <alignment horizontal="right"/>
    </xf>
    <xf numFmtId="0" fontId="16" fillId="0" borderId="45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30" fillId="34" borderId="61" xfId="0" applyFont="1" applyFill="1" applyBorder="1" applyAlignment="1">
      <alignment horizontal="center"/>
    </xf>
    <xf numFmtId="0" fontId="30" fillId="36" borderId="61" xfId="0" applyFont="1" applyFill="1" applyBorder="1" applyAlignment="1">
      <alignment horizontal="center"/>
    </xf>
    <xf numFmtId="0" fontId="10" fillId="0" borderId="61" xfId="0" applyFont="1" applyBorder="1" applyAlignment="1">
      <alignment horizontal="right"/>
    </xf>
    <xf numFmtId="0" fontId="30" fillId="0" borderId="61" xfId="0" applyFont="1" applyFill="1" applyBorder="1" applyAlignment="1">
      <alignment horizontal="center"/>
    </xf>
    <xf numFmtId="0" fontId="40" fillId="0" borderId="68" xfId="0" applyFont="1" applyFill="1" applyBorder="1" applyAlignment="1">
      <alignment horizontal="center"/>
    </xf>
    <xf numFmtId="0" fontId="40" fillId="0" borderId="45" xfId="0" applyFont="1" applyFill="1" applyBorder="1" applyAlignment="1">
      <alignment horizontal="center"/>
    </xf>
    <xf numFmtId="0" fontId="43" fillId="0" borderId="45" xfId="0" applyFont="1" applyFill="1" applyBorder="1" applyAlignment="1">
      <alignment/>
    </xf>
    <xf numFmtId="0" fontId="40" fillId="0" borderId="45" xfId="0" applyFont="1" applyFill="1" applyBorder="1" applyAlignment="1">
      <alignment horizontal="center" vertical="justify"/>
    </xf>
    <xf numFmtId="0" fontId="40" fillId="0" borderId="54" xfId="0" applyFont="1" applyFill="1" applyBorder="1" applyAlignment="1">
      <alignment horizontal="center"/>
    </xf>
    <xf numFmtId="0" fontId="40" fillId="0" borderId="62" xfId="0" applyFont="1" applyFill="1" applyBorder="1" applyAlignment="1">
      <alignment horizontal="center"/>
    </xf>
    <xf numFmtId="0" fontId="39" fillId="0" borderId="34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66" xfId="0" applyFont="1" applyBorder="1" applyAlignment="1">
      <alignment/>
    </xf>
    <xf numFmtId="0" fontId="40" fillId="0" borderId="39" xfId="0" applyFont="1" applyBorder="1" applyAlignment="1">
      <alignment horizontal="right"/>
    </xf>
    <xf numFmtId="0" fontId="40" fillId="0" borderId="39" xfId="0" applyFont="1" applyBorder="1" applyAlignment="1">
      <alignment horizontal="center" vertical="center"/>
    </xf>
    <xf numFmtId="0" fontId="44" fillId="36" borderId="69" xfId="0" applyFont="1" applyFill="1" applyBorder="1" applyAlignment="1">
      <alignment horizontal="center" vertical="center"/>
    </xf>
    <xf numFmtId="0" fontId="44" fillId="36" borderId="42" xfId="0" applyFont="1" applyFill="1" applyBorder="1" applyAlignment="1">
      <alignment horizontal="center" vertical="center"/>
    </xf>
    <xf numFmtId="0" fontId="44" fillId="34" borderId="42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66" xfId="0" applyFont="1" applyBorder="1" applyAlignment="1">
      <alignment horizontal="left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35" xfId="0" applyFont="1" applyBorder="1" applyAlignment="1">
      <alignment horizontal="left"/>
    </xf>
    <xf numFmtId="0" fontId="39" fillId="0" borderId="34" xfId="0" applyFont="1" applyBorder="1" applyAlignment="1">
      <alignment horizontal="left"/>
    </xf>
    <xf numFmtId="0" fontId="39" fillId="0" borderId="38" xfId="0" applyFont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3" fillId="0" borderId="68" xfId="0" applyFont="1" applyBorder="1" applyAlignment="1">
      <alignment/>
    </xf>
    <xf numFmtId="0" fontId="43" fillId="0" borderId="45" xfId="0" applyFont="1" applyBorder="1" applyAlignment="1">
      <alignment/>
    </xf>
    <xf numFmtId="0" fontId="40" fillId="0" borderId="62" xfId="0" applyFont="1" applyBorder="1" applyAlignment="1">
      <alignment horizontal="center"/>
    </xf>
    <xf numFmtId="0" fontId="39" fillId="0" borderId="34" xfId="0" applyFont="1" applyFill="1" applyBorder="1" applyAlignment="1">
      <alignment horizontal="left"/>
    </xf>
    <xf numFmtId="0" fontId="39" fillId="0" borderId="35" xfId="0" applyFont="1" applyFill="1" applyBorder="1" applyAlignment="1">
      <alignment horizontal="left"/>
    </xf>
    <xf numFmtId="0" fontId="39" fillId="0" borderId="46" xfId="0" applyFont="1" applyFill="1" applyBorder="1" applyAlignment="1">
      <alignment horizontal="left"/>
    </xf>
    <xf numFmtId="0" fontId="39" fillId="0" borderId="46" xfId="0" applyFont="1" applyFill="1" applyBorder="1" applyAlignment="1">
      <alignment horizontal="center" vertical="center"/>
    </xf>
    <xf numFmtId="0" fontId="39" fillId="0" borderId="7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/>
    </xf>
    <xf numFmtId="0" fontId="39" fillId="37" borderId="34" xfId="0" applyFont="1" applyFill="1" applyBorder="1" applyAlignment="1">
      <alignment horizontal="left" vertical="top" wrapText="1"/>
    </xf>
    <xf numFmtId="0" fontId="39" fillId="37" borderId="35" xfId="0" applyFont="1" applyFill="1" applyBorder="1" applyAlignment="1">
      <alignment horizontal="left" vertical="top" wrapText="1"/>
    </xf>
    <xf numFmtId="0" fontId="39" fillId="37" borderId="51" xfId="0" applyFont="1" applyFill="1" applyBorder="1" applyAlignment="1">
      <alignment horizontal="left" vertical="top" wrapText="1"/>
    </xf>
    <xf numFmtId="0" fontId="40" fillId="0" borderId="71" xfId="0" applyFont="1" applyFill="1" applyBorder="1" applyAlignment="1">
      <alignment horizontal="center"/>
    </xf>
    <xf numFmtId="0" fontId="39" fillId="0" borderId="26" xfId="0" applyFont="1" applyBorder="1" applyAlignment="1">
      <alignment horizontal="left"/>
    </xf>
    <xf numFmtId="0" fontId="45" fillId="0" borderId="72" xfId="0" applyFont="1" applyBorder="1" applyAlignment="1">
      <alignment horizontal="center" vertical="center"/>
    </xf>
    <xf numFmtId="0" fontId="40" fillId="0" borderId="73" xfId="0" applyFont="1" applyBorder="1" applyAlignment="1">
      <alignment horizontal="right" vertical="center"/>
    </xf>
    <xf numFmtId="0" fontId="40" fillId="0" borderId="0" xfId="0" applyFont="1" applyBorder="1" applyAlignment="1">
      <alignment horizontal="right"/>
    </xf>
    <xf numFmtId="0" fontId="44" fillId="36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39" fillId="0" borderId="36" xfId="0" applyFont="1" applyFill="1" applyBorder="1" applyAlignment="1">
      <alignment horizontal="center" vertical="center"/>
    </xf>
    <xf numFmtId="0" fontId="94" fillId="0" borderId="54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94" fillId="0" borderId="55" xfId="0" applyFont="1" applyBorder="1" applyAlignment="1">
      <alignment/>
    </xf>
    <xf numFmtId="0" fontId="94" fillId="0" borderId="74" xfId="0" applyFont="1" applyBorder="1" applyAlignment="1">
      <alignment horizontal="center"/>
    </xf>
    <xf numFmtId="0" fontId="94" fillId="0" borderId="42" xfId="0" applyFont="1" applyBorder="1" applyAlignment="1">
      <alignment horizontal="center"/>
    </xf>
    <xf numFmtId="0" fontId="94" fillId="0" borderId="54" xfId="0" applyFont="1" applyBorder="1" applyAlignment="1">
      <alignment horizontal="center"/>
    </xf>
    <xf numFmtId="0" fontId="94" fillId="0" borderId="49" xfId="0" applyFont="1" applyBorder="1" applyAlignment="1">
      <alignment horizontal="center"/>
    </xf>
    <xf numFmtId="0" fontId="94" fillId="0" borderId="22" xfId="0" applyFont="1" applyBorder="1" applyAlignment="1">
      <alignment horizontal="center"/>
    </xf>
    <xf numFmtId="0" fontId="94" fillId="0" borderId="68" xfId="0" applyFont="1" applyBorder="1" applyAlignment="1">
      <alignment horizontal="center"/>
    </xf>
    <xf numFmtId="0" fontId="94" fillId="0" borderId="45" xfId="0" applyFont="1" applyBorder="1" applyAlignment="1">
      <alignment horizontal="centerContinuous"/>
    </xf>
    <xf numFmtId="0" fontId="94" fillId="0" borderId="60" xfId="0" applyFont="1" applyBorder="1" applyAlignment="1">
      <alignment horizontal="center"/>
    </xf>
    <xf numFmtId="0" fontId="94" fillId="0" borderId="63" xfId="0" applyFont="1" applyBorder="1" applyAlignment="1">
      <alignment horizontal="center"/>
    </xf>
    <xf numFmtId="0" fontId="94" fillId="0" borderId="42" xfId="0" applyFont="1" applyBorder="1" applyAlignment="1">
      <alignment horizontal="centerContinuous"/>
    </xf>
    <xf numFmtId="0" fontId="94" fillId="0" borderId="62" xfId="0" applyFont="1" applyBorder="1" applyAlignment="1">
      <alignment horizontal="centerContinuous"/>
    </xf>
    <xf numFmtId="0" fontId="40" fillId="0" borderId="45" xfId="0" applyFont="1" applyBorder="1" applyAlignment="1">
      <alignment horizontal="center" vertical="center"/>
    </xf>
    <xf numFmtId="0" fontId="43" fillId="0" borderId="45" xfId="0" applyFont="1" applyBorder="1" applyAlignment="1">
      <alignment vertical="center"/>
    </xf>
    <xf numFmtId="0" fontId="19" fillId="0" borderId="60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9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6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0" fontId="49" fillId="0" borderId="67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66" xfId="0" applyFont="1" applyBorder="1" applyAlignment="1">
      <alignment horizontal="left"/>
    </xf>
    <xf numFmtId="0" fontId="11" fillId="0" borderId="42" xfId="0" applyFont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28" fillId="0" borderId="40" xfId="0" applyFont="1" applyBorder="1" applyAlignment="1">
      <alignment horizontal="right"/>
    </xf>
    <xf numFmtId="0" fontId="21" fillId="0" borderId="26" xfId="49" applyFont="1" applyFill="1" applyBorder="1">
      <alignment/>
      <protection/>
    </xf>
    <xf numFmtId="0" fontId="0" fillId="0" borderId="4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7" xfId="49" applyFont="1" applyFill="1" applyBorder="1">
      <alignment/>
      <protection/>
    </xf>
    <xf numFmtId="0" fontId="19" fillId="0" borderId="68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0" fillId="0" borderId="53" xfId="49" applyFont="1" applyFill="1" applyBorder="1" applyAlignment="1">
      <alignment horizontal="left"/>
      <protection/>
    </xf>
    <xf numFmtId="0" fontId="0" fillId="0" borderId="15" xfId="0" applyFont="1" applyFill="1" applyBorder="1" applyAlignment="1">
      <alignment horizontal="center"/>
    </xf>
    <xf numFmtId="0" fontId="94" fillId="0" borderId="55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4" fillId="0" borderId="76" xfId="0" applyFont="1" applyBorder="1" applyAlignment="1">
      <alignment/>
    </xf>
    <xf numFmtId="0" fontId="94" fillId="0" borderId="61" xfId="0" applyFont="1" applyBorder="1" applyAlignment="1">
      <alignment/>
    </xf>
    <xf numFmtId="0" fontId="31" fillId="0" borderId="56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1" fillId="33" borderId="4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28" fillId="0" borderId="61" xfId="0" applyFont="1" applyBorder="1" applyAlignment="1">
      <alignment horizontal="right"/>
    </xf>
    <xf numFmtId="0" fontId="36" fillId="0" borderId="77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68" xfId="0" applyFont="1" applyBorder="1" applyAlignment="1">
      <alignment horizontal="center"/>
    </xf>
    <xf numFmtId="0" fontId="95" fillId="33" borderId="42" xfId="0" applyFont="1" applyFill="1" applyBorder="1" applyAlignment="1">
      <alignment horizontal="center"/>
    </xf>
    <xf numFmtId="0" fontId="95" fillId="0" borderId="42" xfId="0" applyFont="1" applyFill="1" applyBorder="1" applyAlignment="1">
      <alignment horizontal="center"/>
    </xf>
    <xf numFmtId="0" fontId="95" fillId="0" borderId="42" xfId="0" applyFont="1" applyBorder="1" applyAlignment="1">
      <alignment horizontal="center"/>
    </xf>
    <xf numFmtId="0" fontId="94" fillId="0" borderId="76" xfId="0" applyFont="1" applyBorder="1" applyAlignment="1">
      <alignment/>
    </xf>
    <xf numFmtId="0" fontId="94" fillId="0" borderId="61" xfId="0" applyFont="1" applyBorder="1" applyAlignment="1">
      <alignment/>
    </xf>
    <xf numFmtId="0" fontId="94" fillId="0" borderId="69" xfId="0" applyFont="1" applyBorder="1" applyAlignment="1">
      <alignment horizontal="center"/>
    </xf>
    <xf numFmtId="0" fontId="94" fillId="0" borderId="39" xfId="0" applyFont="1" applyBorder="1" applyAlignment="1">
      <alignment horizontal="center"/>
    </xf>
    <xf numFmtId="0" fontId="94" fillId="0" borderId="25" xfId="0" applyFont="1" applyBorder="1" applyAlignment="1">
      <alignment horizontal="center"/>
    </xf>
    <xf numFmtId="0" fontId="94" fillId="0" borderId="55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40" fillId="0" borderId="42" xfId="0" applyFont="1" applyBorder="1" applyAlignment="1">
      <alignment horizontal="left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44" fillId="0" borderId="69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5" fillId="0" borderId="69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horizontal="center" vertical="center"/>
    </xf>
    <xf numFmtId="0" fontId="39" fillId="0" borderId="67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0" fontId="39" fillId="0" borderId="7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horizontal="left" vertical="center"/>
    </xf>
    <xf numFmtId="0" fontId="47" fillId="0" borderId="65" xfId="0" applyFont="1" applyFill="1" applyBorder="1" applyAlignment="1">
      <alignment horizontal="center" vertical="center"/>
    </xf>
    <xf numFmtId="0" fontId="47" fillId="0" borderId="67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horizontal="center" vertical="center" wrapText="1"/>
    </xf>
    <xf numFmtId="0" fontId="39" fillId="0" borderId="67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4" fillId="0" borderId="80" xfId="0" applyFont="1" applyFill="1" applyBorder="1" applyAlignment="1">
      <alignment horizontal="center" vertical="center"/>
    </xf>
    <xf numFmtId="0" fontId="44" fillId="0" borderId="81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39" fillId="37" borderId="35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38" xfId="0" applyFont="1" applyBorder="1" applyAlignment="1">
      <alignment vertical="center" wrapText="1"/>
    </xf>
    <xf numFmtId="0" fontId="39" fillId="37" borderId="27" xfId="0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94" fillId="0" borderId="57" xfId="0" applyFont="1" applyBorder="1" applyAlignment="1">
      <alignment horizontal="center"/>
    </xf>
    <xf numFmtId="0" fontId="48" fillId="0" borderId="7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9" fillId="0" borderId="5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42" xfId="0" applyFont="1" applyFill="1" applyBorder="1" applyAlignment="1">
      <alignment/>
    </xf>
    <xf numFmtId="0" fontId="48" fillId="0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9" fillId="0" borderId="3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9" fillId="0" borderId="62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left" vertical="center"/>
    </xf>
    <xf numFmtId="0" fontId="39" fillId="0" borderId="35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center"/>
    </xf>
    <xf numFmtId="0" fontId="39" fillId="0" borderId="66" xfId="0" applyFont="1" applyFill="1" applyBorder="1" applyAlignment="1">
      <alignment horizontal="left" vertical="center"/>
    </xf>
    <xf numFmtId="0" fontId="48" fillId="0" borderId="68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center"/>
    </xf>
    <xf numFmtId="0" fontId="39" fillId="0" borderId="83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39" fillId="0" borderId="79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79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96" fillId="0" borderId="79" xfId="0" applyFont="1" applyFill="1" applyBorder="1" applyAlignment="1">
      <alignment horizontal="center" vertical="center"/>
    </xf>
    <xf numFmtId="0" fontId="39" fillId="0" borderId="84" xfId="0" applyFont="1" applyFill="1" applyBorder="1" applyAlignment="1">
      <alignment horizontal="center" vertical="center"/>
    </xf>
    <xf numFmtId="0" fontId="39" fillId="0" borderId="85" xfId="0" applyFont="1" applyFill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/>
    </xf>
    <xf numFmtId="0" fontId="53" fillId="0" borderId="65" xfId="0" applyFont="1" applyFill="1" applyBorder="1" applyAlignment="1">
      <alignment horizontal="center" vertical="center"/>
    </xf>
    <xf numFmtId="0" fontId="53" fillId="0" borderId="86" xfId="0" applyFont="1" applyFill="1" applyBorder="1" applyAlignment="1">
      <alignment horizontal="center" vertical="center"/>
    </xf>
    <xf numFmtId="0" fontId="41" fillId="0" borderId="85" xfId="0" applyFont="1" applyFill="1" applyBorder="1" applyAlignment="1">
      <alignment horizontal="center" vertical="center"/>
    </xf>
    <xf numFmtId="0" fontId="41" fillId="0" borderId="82" xfId="0" applyFont="1" applyFill="1" applyBorder="1" applyAlignment="1">
      <alignment horizontal="center" vertical="center"/>
    </xf>
    <xf numFmtId="0" fontId="44" fillId="36" borderId="55" xfId="0" applyFont="1" applyFill="1" applyBorder="1" applyAlignment="1">
      <alignment horizontal="center" vertical="center"/>
    </xf>
    <xf numFmtId="0" fontId="44" fillId="36" borderId="62" xfId="0" applyFont="1" applyFill="1" applyBorder="1" applyAlignment="1">
      <alignment horizontal="center" vertical="center"/>
    </xf>
    <xf numFmtId="0" fontId="94" fillId="0" borderId="54" xfId="0" applyFont="1" applyFill="1" applyBorder="1" applyAlignment="1">
      <alignment/>
    </xf>
    <xf numFmtId="0" fontId="94" fillId="0" borderId="0" xfId="0" applyFont="1" applyFill="1" applyBorder="1" applyAlignment="1">
      <alignment horizontal="center"/>
    </xf>
    <xf numFmtId="0" fontId="94" fillId="0" borderId="55" xfId="0" applyFont="1" applyFill="1" applyBorder="1" applyAlignment="1">
      <alignment/>
    </xf>
    <xf numFmtId="0" fontId="94" fillId="0" borderId="10" xfId="0" applyFont="1" applyFill="1" applyBorder="1" applyAlignment="1">
      <alignment horizontal="center"/>
    </xf>
    <xf numFmtId="0" fontId="94" fillId="0" borderId="55" xfId="0" applyFont="1" applyFill="1" applyBorder="1" applyAlignment="1">
      <alignment horizontal="center"/>
    </xf>
    <xf numFmtId="0" fontId="94" fillId="0" borderId="74" xfId="0" applyFont="1" applyFill="1" applyBorder="1" applyAlignment="1">
      <alignment horizontal="center"/>
    </xf>
    <xf numFmtId="0" fontId="94" fillId="0" borderId="42" xfId="0" applyFont="1" applyFill="1" applyBorder="1" applyAlignment="1">
      <alignment horizontal="center"/>
    </xf>
    <xf numFmtId="0" fontId="94" fillId="0" borderId="69" xfId="0" applyFont="1" applyFill="1" applyBorder="1" applyAlignment="1">
      <alignment horizontal="center"/>
    </xf>
    <xf numFmtId="0" fontId="94" fillId="0" borderId="60" xfId="0" applyFont="1" applyFill="1" applyBorder="1" applyAlignment="1">
      <alignment horizontal="center"/>
    </xf>
    <xf numFmtId="0" fontId="94" fillId="0" borderId="39" xfId="0" applyFont="1" applyFill="1" applyBorder="1" applyAlignment="1">
      <alignment horizontal="center"/>
    </xf>
    <xf numFmtId="0" fontId="94" fillId="0" borderId="63" xfId="0" applyFont="1" applyFill="1" applyBorder="1" applyAlignment="1">
      <alignment horizontal="center"/>
    </xf>
    <xf numFmtId="0" fontId="94" fillId="0" borderId="25" xfId="0" applyFont="1" applyFill="1" applyBorder="1" applyAlignment="1">
      <alignment horizontal="center"/>
    </xf>
    <xf numFmtId="0" fontId="94" fillId="0" borderId="62" xfId="0" applyFont="1" applyFill="1" applyBorder="1" applyAlignment="1">
      <alignment horizontal="centerContinuous"/>
    </xf>
    <xf numFmtId="0" fontId="39" fillId="0" borderId="46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center"/>
    </xf>
    <xf numFmtId="0" fontId="39" fillId="0" borderId="36" xfId="0" applyFont="1" applyFill="1" applyBorder="1" applyAlignment="1">
      <alignment horizontal="left" vertical="center"/>
    </xf>
    <xf numFmtId="0" fontId="39" fillId="0" borderId="84" xfId="0" applyFont="1" applyFill="1" applyBorder="1" applyAlignment="1">
      <alignment horizontal="left" vertical="center"/>
    </xf>
    <xf numFmtId="0" fontId="39" fillId="0" borderId="67" xfId="0" applyFont="1" applyFill="1" applyBorder="1" applyAlignment="1">
      <alignment horizontal="left" vertical="center"/>
    </xf>
    <xf numFmtId="0" fontId="39" fillId="0" borderId="51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54" fillId="0" borderId="79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39" fillId="37" borderId="3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19" fillId="0" borderId="82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9" fillId="0" borderId="7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7" fillId="0" borderId="75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7" fillId="0" borderId="88" xfId="0" applyFont="1" applyFill="1" applyBorder="1" applyAlignment="1">
      <alignment horizontal="center"/>
    </xf>
    <xf numFmtId="0" fontId="27" fillId="0" borderId="85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4" fillId="0" borderId="56" xfId="0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31" fillId="0" borderId="77" xfId="0" applyFont="1" applyFill="1" applyBorder="1" applyAlignment="1">
      <alignment horizontal="center"/>
    </xf>
    <xf numFmtId="0" fontId="31" fillId="0" borderId="68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58" xfId="0" applyFont="1" applyFill="1" applyBorder="1" applyAlignment="1">
      <alignment horizontal="center"/>
    </xf>
    <xf numFmtId="0" fontId="35" fillId="0" borderId="59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50" fillId="0" borderId="42" xfId="0" applyFont="1" applyFill="1" applyBorder="1" applyAlignment="1">
      <alignment horizontal="center"/>
    </xf>
    <xf numFmtId="0" fontId="51" fillId="0" borderId="42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4" fillId="0" borderId="75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1" fillId="0" borderId="79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84" xfId="0" applyFont="1" applyFill="1" applyBorder="1" applyAlignment="1">
      <alignment horizontal="center" vertical="center"/>
    </xf>
    <xf numFmtId="0" fontId="49" fillId="36" borderId="76" xfId="0" applyFont="1" applyFill="1" applyBorder="1" applyAlignment="1">
      <alignment horizontal="center" vertical="center"/>
    </xf>
    <xf numFmtId="0" fontId="49" fillId="36" borderId="78" xfId="0" applyFont="1" applyFill="1" applyBorder="1" applyAlignment="1">
      <alignment horizontal="center" vertical="center"/>
    </xf>
    <xf numFmtId="0" fontId="39" fillId="0" borderId="37" xfId="0" applyFont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/>
    </xf>
    <xf numFmtId="0" fontId="0" fillId="0" borderId="79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19" fillId="0" borderId="77" xfId="0" applyFont="1" applyFill="1" applyBorder="1" applyAlignment="1">
      <alignment horizontal="center"/>
    </xf>
    <xf numFmtId="0" fontId="36" fillId="33" borderId="64" xfId="0" applyFont="1" applyFill="1" applyBorder="1" applyAlignment="1">
      <alignment horizontal="center"/>
    </xf>
    <xf numFmtId="0" fontId="36" fillId="33" borderId="68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89" xfId="0" applyFont="1" applyFill="1" applyBorder="1" applyAlignment="1">
      <alignment horizontal="center" vertical="center"/>
    </xf>
    <xf numFmtId="0" fontId="39" fillId="0" borderId="27" xfId="0" applyFont="1" applyBorder="1" applyAlignment="1">
      <alignment horizontal="left"/>
    </xf>
    <xf numFmtId="0" fontId="1" fillId="0" borderId="8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67" xfId="0" applyFont="1" applyFill="1" applyBorder="1" applyAlignment="1">
      <alignment horizontal="center"/>
    </xf>
    <xf numFmtId="0" fontId="4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/>
    </xf>
    <xf numFmtId="0" fontId="39" fillId="0" borderId="65" xfId="0" applyFont="1" applyBorder="1" applyAlignment="1">
      <alignment horizontal="left"/>
    </xf>
    <xf numFmtId="0" fontId="55" fillId="0" borderId="57" xfId="0" applyFont="1" applyFill="1" applyBorder="1" applyAlignment="1">
      <alignment horizontal="center"/>
    </xf>
    <xf numFmtId="0" fontId="55" fillId="0" borderId="56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9" fillId="0" borderId="51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39" fillId="38" borderId="17" xfId="0" applyFont="1" applyFill="1" applyBorder="1" applyAlignment="1">
      <alignment horizontal="center" vertical="center"/>
    </xf>
    <xf numFmtId="0" fontId="39" fillId="38" borderId="35" xfId="0" applyFont="1" applyFill="1" applyBorder="1" applyAlignment="1">
      <alignment horizontal="center" vertical="center"/>
    </xf>
    <xf numFmtId="0" fontId="53" fillId="38" borderId="16" xfId="0" applyFont="1" applyFill="1" applyBorder="1" applyAlignment="1">
      <alignment horizontal="center" vertical="center"/>
    </xf>
    <xf numFmtId="0" fontId="53" fillId="38" borderId="7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1" fillId="0" borderId="35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 vertical="center"/>
    </xf>
    <xf numFmtId="0" fontId="30" fillId="33" borderId="69" xfId="0" applyFont="1" applyFill="1" applyBorder="1" applyAlignment="1">
      <alignment horizontal="center" vertical="center"/>
    </xf>
    <xf numFmtId="0" fontId="30" fillId="33" borderId="57" xfId="0" applyFont="1" applyFill="1" applyBorder="1" applyAlignment="1">
      <alignment horizontal="center" vertical="center"/>
    </xf>
    <xf numFmtId="0" fontId="30" fillId="33" borderId="39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34" borderId="59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2" xfId="0" applyFont="1" applyFill="1" applyBorder="1" applyAlignment="1">
      <alignment horizontal="center" vertical="center"/>
    </xf>
    <xf numFmtId="0" fontId="30" fillId="34" borderId="60" xfId="0" applyFont="1" applyFill="1" applyBorder="1" applyAlignment="1">
      <alignment horizontal="center" vertical="center"/>
    </xf>
    <xf numFmtId="0" fontId="30" fillId="33" borderId="56" xfId="0" applyFont="1" applyFill="1" applyBorder="1" applyAlignment="1">
      <alignment horizontal="center" vertical="center"/>
    </xf>
    <xf numFmtId="0" fontId="30" fillId="33" borderId="42" xfId="0" applyFont="1" applyFill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7" fillId="0" borderId="68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50" xfId="0" applyFont="1" applyBorder="1" applyAlignment="1">
      <alignment horizontal="left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27" fillId="0" borderId="43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38" xfId="49" applyFont="1" applyFill="1" applyBorder="1" applyAlignment="1">
      <alignment horizontal="left"/>
      <protection/>
    </xf>
    <xf numFmtId="0" fontId="0" fillId="0" borderId="52" xfId="0" applyFont="1" applyFill="1" applyBorder="1" applyAlignment="1">
      <alignment horizontal="center"/>
    </xf>
    <xf numFmtId="0" fontId="97" fillId="0" borderId="16" xfId="0" applyNumberFormat="1" applyFont="1" applyFill="1" applyBorder="1" applyAlignment="1">
      <alignment horizontal="center" vertical="center"/>
    </xf>
    <xf numFmtId="0" fontId="97" fillId="0" borderId="17" xfId="0" applyNumberFormat="1" applyFont="1" applyFill="1" applyBorder="1" applyAlignment="1">
      <alignment horizontal="center" vertical="center"/>
    </xf>
    <xf numFmtId="0" fontId="96" fillId="0" borderId="70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/>
    </xf>
    <xf numFmtId="0" fontId="97" fillId="0" borderId="30" xfId="0" applyNumberFormat="1" applyFont="1" applyFill="1" applyBorder="1" applyAlignment="1">
      <alignment horizontal="center" vertical="center"/>
    </xf>
    <xf numFmtId="0" fontId="97" fillId="0" borderId="31" xfId="0" applyNumberFormat="1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center" vertical="center"/>
    </xf>
    <xf numFmtId="0" fontId="96" fillId="0" borderId="35" xfId="0" applyFont="1" applyFill="1" applyBorder="1" applyAlignment="1">
      <alignment horizontal="center" vertical="center"/>
    </xf>
    <xf numFmtId="0" fontId="96" fillId="0" borderId="36" xfId="0" applyFont="1" applyFill="1" applyBorder="1" applyAlignment="1">
      <alignment horizontal="center" vertical="center"/>
    </xf>
    <xf numFmtId="0" fontId="96" fillId="0" borderId="38" xfId="0" applyFont="1" applyFill="1" applyBorder="1" applyAlignment="1">
      <alignment horizontal="center" vertical="center"/>
    </xf>
    <xf numFmtId="0" fontId="96" fillId="0" borderId="52" xfId="0" applyFont="1" applyFill="1" applyBorder="1" applyAlignment="1">
      <alignment horizontal="center" vertical="center"/>
    </xf>
    <xf numFmtId="0" fontId="96" fillId="0" borderId="89" xfId="0" applyFont="1" applyFill="1" applyBorder="1" applyAlignment="1">
      <alignment horizontal="center" vertical="center"/>
    </xf>
    <xf numFmtId="0" fontId="97" fillId="0" borderId="79" xfId="0" applyNumberFormat="1" applyFont="1" applyFill="1" applyBorder="1" applyAlignment="1">
      <alignment horizontal="center" vertical="center"/>
    </xf>
    <xf numFmtId="0" fontId="96" fillId="0" borderId="90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2" fillId="0" borderId="0" xfId="0" applyFont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7" fillId="0" borderId="6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0" fillId="0" borderId="42" xfId="0" applyFont="1" applyBorder="1" applyAlignment="1">
      <alignment horizontal="right"/>
    </xf>
    <xf numFmtId="0" fontId="25" fillId="0" borderId="42" xfId="0" applyFont="1" applyBorder="1" applyAlignment="1">
      <alignment horizontal="right"/>
    </xf>
    <xf numFmtId="0" fontId="95" fillId="0" borderId="42" xfId="0" applyFont="1" applyBorder="1" applyAlignment="1">
      <alignment horizontal="right"/>
    </xf>
    <xf numFmtId="0" fontId="51" fillId="0" borderId="42" xfId="0" applyFont="1" applyBorder="1" applyAlignment="1">
      <alignment horizontal="right"/>
    </xf>
    <xf numFmtId="0" fontId="16" fillId="0" borderId="68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41" fillId="39" borderId="69" xfId="0" applyFont="1" applyFill="1" applyBorder="1" applyAlignment="1">
      <alignment horizontal="left" vertical="center"/>
    </xf>
    <xf numFmtId="0" fontId="41" fillId="39" borderId="39" xfId="0" applyFont="1" applyFill="1" applyBorder="1" applyAlignment="1">
      <alignment horizontal="left" vertical="center"/>
    </xf>
    <xf numFmtId="0" fontId="41" fillId="39" borderId="25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94" fillId="0" borderId="76" xfId="0" applyFont="1" applyBorder="1" applyAlignment="1">
      <alignment horizontal="center"/>
    </xf>
    <xf numFmtId="0" fontId="94" fillId="0" borderId="61" xfId="0" applyFont="1" applyBorder="1" applyAlignment="1">
      <alignment horizontal="center"/>
    </xf>
    <xf numFmtId="0" fontId="94" fillId="0" borderId="40" xfId="0" applyFont="1" applyBorder="1" applyAlignment="1">
      <alignment horizontal="center"/>
    </xf>
    <xf numFmtId="0" fontId="94" fillId="0" borderId="61" xfId="0" applyFont="1" applyBorder="1" applyAlignment="1">
      <alignment horizontal="center" vertical="center"/>
    </xf>
    <xf numFmtId="0" fontId="94" fillId="0" borderId="40" xfId="0" applyFont="1" applyBorder="1" applyAlignment="1">
      <alignment horizontal="center" vertical="center"/>
    </xf>
    <xf numFmtId="0" fontId="94" fillId="0" borderId="55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55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4" fillId="0" borderId="14" xfId="0" applyFont="1" applyBorder="1" applyAlignment="1">
      <alignment horizontal="center"/>
    </xf>
    <xf numFmtId="0" fontId="94" fillId="0" borderId="69" xfId="0" applyFont="1" applyBorder="1" applyAlignment="1">
      <alignment horizontal="center"/>
    </xf>
    <xf numFmtId="0" fontId="94" fillId="0" borderId="39" xfId="0" applyFont="1" applyBorder="1" applyAlignment="1">
      <alignment horizontal="center"/>
    </xf>
    <xf numFmtId="0" fontId="94" fillId="0" borderId="25" xfId="0" applyFont="1" applyBorder="1" applyAlignment="1">
      <alignment horizontal="center"/>
    </xf>
    <xf numFmtId="0" fontId="94" fillId="0" borderId="87" xfId="0" applyFont="1" applyBorder="1" applyAlignment="1">
      <alignment horizontal="center"/>
    </xf>
    <xf numFmtId="0" fontId="45" fillId="0" borderId="91" xfId="0" applyFont="1" applyBorder="1" applyAlignment="1">
      <alignment horizontal="right" vertical="center"/>
    </xf>
    <xf numFmtId="0" fontId="45" fillId="0" borderId="72" xfId="0" applyFont="1" applyBorder="1" applyAlignment="1">
      <alignment horizontal="right" vertical="center"/>
    </xf>
    <xf numFmtId="0" fontId="52" fillId="0" borderId="0" xfId="0" applyFont="1" applyAlignment="1">
      <alignment horizontal="left"/>
    </xf>
    <xf numFmtId="0" fontId="94" fillId="0" borderId="76" xfId="0" applyFont="1" applyBorder="1" applyAlignment="1">
      <alignment/>
    </xf>
    <xf numFmtId="0" fontId="94" fillId="0" borderId="61" xfId="0" applyFont="1" applyBorder="1" applyAlignment="1">
      <alignment/>
    </xf>
    <xf numFmtId="0" fontId="94" fillId="0" borderId="76" xfId="0" applyFont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94" fillId="0" borderId="59" xfId="0" applyFont="1" applyBorder="1" applyAlignment="1">
      <alignment horizontal="center"/>
    </xf>
    <xf numFmtId="0" fontId="94" fillId="0" borderId="69" xfId="0" applyFont="1" applyFill="1" applyBorder="1" applyAlignment="1">
      <alignment horizontal="center"/>
    </xf>
    <xf numFmtId="0" fontId="94" fillId="0" borderId="39" xfId="0" applyFont="1" applyFill="1" applyBorder="1" applyAlignment="1">
      <alignment horizontal="center"/>
    </xf>
    <xf numFmtId="0" fontId="94" fillId="0" borderId="25" xfId="0" applyFont="1" applyFill="1" applyBorder="1" applyAlignment="1">
      <alignment horizontal="center"/>
    </xf>
    <xf numFmtId="0" fontId="94" fillId="0" borderId="55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/>
    </xf>
    <xf numFmtId="0" fontId="94" fillId="0" borderId="1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14" fontId="52" fillId="0" borderId="0" xfId="0" applyNumberFormat="1" applyFont="1" applyAlignment="1">
      <alignment horizontal="left"/>
    </xf>
    <xf numFmtId="0" fontId="94" fillId="0" borderId="76" xfId="0" applyFont="1" applyFill="1" applyBorder="1" applyAlignment="1">
      <alignment/>
    </xf>
    <xf numFmtId="0" fontId="94" fillId="0" borderId="61" xfId="0" applyFont="1" applyFill="1" applyBorder="1" applyAlignment="1">
      <alignment/>
    </xf>
    <xf numFmtId="0" fontId="94" fillId="0" borderId="76" xfId="0" applyFont="1" applyFill="1" applyBorder="1" applyAlignment="1">
      <alignment horizontal="center" vertical="center"/>
    </xf>
    <xf numFmtId="0" fontId="94" fillId="0" borderId="61" xfId="0" applyFont="1" applyFill="1" applyBorder="1" applyAlignment="1">
      <alignment horizontal="center" vertical="center"/>
    </xf>
    <xf numFmtId="0" fontId="94" fillId="0" borderId="40" xfId="0" applyFont="1" applyFill="1" applyBorder="1" applyAlignment="1">
      <alignment horizontal="center" vertical="center"/>
    </xf>
    <xf numFmtId="0" fontId="94" fillId="0" borderId="55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horizontal="center" vertical="center"/>
    </xf>
    <xf numFmtId="0" fontId="94" fillId="0" borderId="76" xfId="0" applyFont="1" applyFill="1" applyBorder="1" applyAlignment="1">
      <alignment horizontal="center"/>
    </xf>
    <xf numFmtId="0" fontId="94" fillId="0" borderId="61" xfId="0" applyFont="1" applyFill="1" applyBorder="1" applyAlignment="1">
      <alignment horizontal="center"/>
    </xf>
    <xf numFmtId="0" fontId="94" fillId="0" borderId="40" xfId="0" applyFont="1" applyFill="1" applyBorder="1" applyAlignment="1">
      <alignment horizontal="center"/>
    </xf>
    <xf numFmtId="0" fontId="94" fillId="0" borderId="59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1-02MEV ÖĞR SAY 02-03 KOTENJAN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/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1971675</xdr:colOff>
      <xdr:row>3</xdr:row>
      <xdr:rowOff>38100</xdr:rowOff>
    </xdr:from>
    <xdr:to>
      <xdr:col>3</xdr:col>
      <xdr:colOff>28575</xdr:colOff>
      <xdr:row>5</xdr:row>
      <xdr:rowOff>314325</xdr:rowOff>
    </xdr:to>
    <xdr:sp>
      <xdr:nvSpPr>
        <xdr:cNvPr id="1" name="Line 11"/>
        <xdr:cNvSpPr>
          <a:spLocks/>
        </xdr:cNvSpPr>
      </xdr:nvSpPr>
      <xdr:spPr>
        <a:xfrm flipV="1">
          <a:off x="2095500" y="981075"/>
          <a:ext cx="4848225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89</xdr:row>
      <xdr:rowOff>28575</xdr:rowOff>
    </xdr:from>
    <xdr:to>
      <xdr:col>2</xdr:col>
      <xdr:colOff>4352925</xdr:colOff>
      <xdr:row>92</xdr:row>
      <xdr:rowOff>0</xdr:rowOff>
    </xdr:to>
    <xdr:sp>
      <xdr:nvSpPr>
        <xdr:cNvPr id="2" name="Line 15"/>
        <xdr:cNvSpPr>
          <a:spLocks/>
        </xdr:cNvSpPr>
      </xdr:nvSpPr>
      <xdr:spPr>
        <a:xfrm flipV="1">
          <a:off x="2057400" y="32223075"/>
          <a:ext cx="4400550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47625</xdr:rowOff>
    </xdr:from>
    <xdr:to>
      <xdr:col>3</xdr:col>
      <xdr:colOff>0</xdr:colOff>
      <xdr:row>51</xdr:row>
      <xdr:rowOff>381000</xdr:rowOff>
    </xdr:to>
    <xdr:sp>
      <xdr:nvSpPr>
        <xdr:cNvPr id="3" name="Line 11"/>
        <xdr:cNvSpPr>
          <a:spLocks/>
        </xdr:cNvSpPr>
      </xdr:nvSpPr>
      <xdr:spPr>
        <a:xfrm flipV="1">
          <a:off x="2105025" y="17249775"/>
          <a:ext cx="4810125" cy="1095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125</xdr:row>
      <xdr:rowOff>76200</xdr:rowOff>
    </xdr:from>
    <xdr:to>
      <xdr:col>2</xdr:col>
      <xdr:colOff>4343400</xdr:colOff>
      <xdr:row>128</xdr:row>
      <xdr:rowOff>0</xdr:rowOff>
    </xdr:to>
    <xdr:sp>
      <xdr:nvSpPr>
        <xdr:cNvPr id="4" name="Line 15"/>
        <xdr:cNvSpPr>
          <a:spLocks/>
        </xdr:cNvSpPr>
      </xdr:nvSpPr>
      <xdr:spPr>
        <a:xfrm flipV="1">
          <a:off x="2057400" y="45700950"/>
          <a:ext cx="4391025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28575</xdr:colOff>
      <xdr:row>162</xdr:row>
      <xdr:rowOff>9525</xdr:rowOff>
    </xdr:from>
    <xdr:to>
      <xdr:col>3</xdr:col>
      <xdr:colOff>28575</xdr:colOff>
      <xdr:row>164</xdr:row>
      <xdr:rowOff>352425</xdr:rowOff>
    </xdr:to>
    <xdr:sp>
      <xdr:nvSpPr>
        <xdr:cNvPr id="5" name="Line 15"/>
        <xdr:cNvSpPr>
          <a:spLocks/>
        </xdr:cNvSpPr>
      </xdr:nvSpPr>
      <xdr:spPr>
        <a:xfrm flipV="1">
          <a:off x="2133600" y="59436000"/>
          <a:ext cx="481012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1971675</xdr:colOff>
      <xdr:row>3</xdr:row>
      <xdr:rowOff>38100</xdr:rowOff>
    </xdr:from>
    <xdr:to>
      <xdr:col>3</xdr:col>
      <xdr:colOff>28575</xdr:colOff>
      <xdr:row>5</xdr:row>
      <xdr:rowOff>314325</xdr:rowOff>
    </xdr:to>
    <xdr:sp>
      <xdr:nvSpPr>
        <xdr:cNvPr id="6" name="Line 11"/>
        <xdr:cNvSpPr>
          <a:spLocks/>
        </xdr:cNvSpPr>
      </xdr:nvSpPr>
      <xdr:spPr>
        <a:xfrm flipV="1">
          <a:off x="2095500" y="981075"/>
          <a:ext cx="4848225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47625</xdr:rowOff>
    </xdr:from>
    <xdr:to>
      <xdr:col>3</xdr:col>
      <xdr:colOff>0</xdr:colOff>
      <xdr:row>51</xdr:row>
      <xdr:rowOff>381000</xdr:rowOff>
    </xdr:to>
    <xdr:sp>
      <xdr:nvSpPr>
        <xdr:cNvPr id="7" name="Line 11"/>
        <xdr:cNvSpPr>
          <a:spLocks/>
        </xdr:cNvSpPr>
      </xdr:nvSpPr>
      <xdr:spPr>
        <a:xfrm flipV="1">
          <a:off x="2105025" y="17249775"/>
          <a:ext cx="4810125" cy="1095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89</xdr:row>
      <xdr:rowOff>28575</xdr:rowOff>
    </xdr:from>
    <xdr:to>
      <xdr:col>2</xdr:col>
      <xdr:colOff>4352925</xdr:colOff>
      <xdr:row>92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2057400" y="32223075"/>
          <a:ext cx="4400550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125</xdr:row>
      <xdr:rowOff>76200</xdr:rowOff>
    </xdr:from>
    <xdr:to>
      <xdr:col>2</xdr:col>
      <xdr:colOff>4343400</xdr:colOff>
      <xdr:row>128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2057400" y="45700950"/>
          <a:ext cx="4391025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28575</xdr:colOff>
      <xdr:row>162</xdr:row>
      <xdr:rowOff>9525</xdr:rowOff>
    </xdr:from>
    <xdr:to>
      <xdr:col>3</xdr:col>
      <xdr:colOff>28575</xdr:colOff>
      <xdr:row>164</xdr:row>
      <xdr:rowOff>352425</xdr:rowOff>
    </xdr:to>
    <xdr:sp>
      <xdr:nvSpPr>
        <xdr:cNvPr id="10" name="Line 15"/>
        <xdr:cNvSpPr>
          <a:spLocks/>
        </xdr:cNvSpPr>
      </xdr:nvSpPr>
      <xdr:spPr>
        <a:xfrm flipV="1">
          <a:off x="2133600" y="59436000"/>
          <a:ext cx="481012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0"/>
  <sheetViews>
    <sheetView tabSelected="1" zoomScalePageLayoutView="0" workbookViewId="0" topLeftCell="B1">
      <pane ySplit="7" topLeftCell="A8" activePane="bottomLeft" state="frozen"/>
      <selection pane="topLeft" activeCell="B1" sqref="B1"/>
      <selection pane="bottomLeft" activeCell="Q233" sqref="Q233"/>
    </sheetView>
  </sheetViews>
  <sheetFormatPr defaultColWidth="9.00390625" defaultRowHeight="12.75"/>
  <cols>
    <col min="1" max="1" width="0.12890625" style="0" hidden="1" customWidth="1"/>
    <col min="2" max="2" width="50.125" style="0" customWidth="1"/>
    <col min="3" max="3" width="36.75390625" style="0" customWidth="1"/>
    <col min="4" max="5" width="7.875" style="0" customWidth="1"/>
    <col min="6" max="6" width="7.75390625" style="0" customWidth="1"/>
    <col min="7" max="8" width="6.375" style="0" bestFit="1" customWidth="1"/>
    <col min="9" max="9" width="6.875" style="0" bestFit="1" customWidth="1"/>
    <col min="10" max="10" width="6.375" style="0" bestFit="1" customWidth="1"/>
    <col min="11" max="11" width="6.125" style="0" customWidth="1"/>
    <col min="12" max="12" width="6.875" style="0" bestFit="1" customWidth="1"/>
    <col min="13" max="15" width="7.75390625" style="0" customWidth="1"/>
  </cols>
  <sheetData>
    <row r="1" ht="12.75">
      <c r="A1" s="1"/>
    </row>
    <row r="2" spans="1:15" ht="15.75">
      <c r="A2" s="1"/>
      <c r="B2" s="818" t="s">
        <v>11</v>
      </c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</row>
    <row r="3" spans="1:15" ht="15.75">
      <c r="A3" s="1"/>
      <c r="B3" s="818" t="s">
        <v>0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</row>
    <row r="4" spans="1:15" s="2" customFormat="1" ht="21.75" customHeight="1">
      <c r="A4" s="3"/>
      <c r="B4" s="822" t="s">
        <v>370</v>
      </c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</row>
    <row r="5" spans="1:15" s="2" customFormat="1" ht="10.5" customHeight="1" thickBot="1">
      <c r="A5" s="3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</row>
    <row r="6" spans="2:15" ht="18.75" customHeight="1" thickBot="1">
      <c r="B6" s="826" t="s">
        <v>35</v>
      </c>
      <c r="C6" s="826" t="s">
        <v>1</v>
      </c>
      <c r="D6" s="819" t="s">
        <v>2</v>
      </c>
      <c r="E6" s="820"/>
      <c r="F6" s="821"/>
      <c r="G6" s="819" t="s">
        <v>3</v>
      </c>
      <c r="H6" s="820"/>
      <c r="I6" s="820"/>
      <c r="J6" s="828" t="s">
        <v>264</v>
      </c>
      <c r="K6" s="829"/>
      <c r="L6" s="830"/>
      <c r="M6" s="823" t="s">
        <v>4</v>
      </c>
      <c r="N6" s="824"/>
      <c r="O6" s="825"/>
    </row>
    <row r="7" spans="2:15" ht="18" customHeight="1" thickBot="1">
      <c r="B7" s="827"/>
      <c r="C7" s="827"/>
      <c r="D7" s="10" t="s">
        <v>5</v>
      </c>
      <c r="E7" s="11" t="s">
        <v>6</v>
      </c>
      <c r="F7" s="5" t="s">
        <v>7</v>
      </c>
      <c r="G7" s="10" t="s">
        <v>5</v>
      </c>
      <c r="H7" s="11" t="s">
        <v>6</v>
      </c>
      <c r="I7" s="5" t="s">
        <v>7</v>
      </c>
      <c r="J7" s="201" t="s">
        <v>5</v>
      </c>
      <c r="K7" s="202" t="s">
        <v>6</v>
      </c>
      <c r="L7" s="203" t="s">
        <v>7</v>
      </c>
      <c r="M7" s="171" t="s">
        <v>5</v>
      </c>
      <c r="N7" s="170" t="s">
        <v>6</v>
      </c>
      <c r="O7" s="172" t="s">
        <v>7</v>
      </c>
    </row>
    <row r="8" spans="2:15" ht="19.5" customHeight="1" thickBot="1">
      <c r="B8" s="254" t="s">
        <v>39</v>
      </c>
      <c r="C8" s="518" t="s">
        <v>40</v>
      </c>
      <c r="D8" s="249">
        <v>376</v>
      </c>
      <c r="E8" s="354">
        <v>425</v>
      </c>
      <c r="F8" s="150">
        <f aca="true" t="shared" si="0" ref="F8:F17">SUM(D8:E8)</f>
        <v>801</v>
      </c>
      <c r="G8" s="249"/>
      <c r="H8" s="250"/>
      <c r="I8" s="250"/>
      <c r="J8" s="249"/>
      <c r="K8" s="250"/>
      <c r="L8" s="250"/>
      <c r="M8" s="176">
        <f aca="true" t="shared" si="1" ref="M8:N11">+D8</f>
        <v>376</v>
      </c>
      <c r="N8" s="177">
        <f t="shared" si="1"/>
        <v>425</v>
      </c>
      <c r="O8" s="355">
        <f>SUM(M8:N8)</f>
        <v>801</v>
      </c>
    </row>
    <row r="9" spans="2:15" ht="19.5" customHeight="1" thickBot="1">
      <c r="B9" s="254" t="s">
        <v>387</v>
      </c>
      <c r="C9" s="518" t="s">
        <v>388</v>
      </c>
      <c r="D9" s="249">
        <v>11</v>
      </c>
      <c r="E9" s="250">
        <v>16</v>
      </c>
      <c r="F9" s="150">
        <f t="shared" si="0"/>
        <v>27</v>
      </c>
      <c r="G9" s="249"/>
      <c r="H9" s="250"/>
      <c r="I9" s="250"/>
      <c r="J9" s="249"/>
      <c r="K9" s="415"/>
      <c r="L9" s="415"/>
      <c r="M9" s="176">
        <f t="shared" si="1"/>
        <v>11</v>
      </c>
      <c r="N9" s="177">
        <f t="shared" si="1"/>
        <v>16</v>
      </c>
      <c r="O9" s="355">
        <f>SUM(M9:N9)</f>
        <v>27</v>
      </c>
    </row>
    <row r="10" spans="2:15" ht="19.5" customHeight="1" thickBot="1">
      <c r="B10" s="254" t="s">
        <v>389</v>
      </c>
      <c r="C10" s="518" t="s">
        <v>176</v>
      </c>
      <c r="D10" s="249">
        <v>16</v>
      </c>
      <c r="E10" s="250">
        <v>20</v>
      </c>
      <c r="F10" s="150">
        <f t="shared" si="0"/>
        <v>36</v>
      </c>
      <c r="G10" s="249"/>
      <c r="H10" s="250"/>
      <c r="I10" s="250"/>
      <c r="J10" s="249"/>
      <c r="K10" s="415"/>
      <c r="L10" s="415"/>
      <c r="M10" s="176">
        <f t="shared" si="1"/>
        <v>16</v>
      </c>
      <c r="N10" s="177">
        <f t="shared" si="1"/>
        <v>20</v>
      </c>
      <c r="O10" s="355">
        <f>SUM(M10:N10)</f>
        <v>36</v>
      </c>
    </row>
    <row r="11" spans="2:15" ht="19.5" customHeight="1" thickBot="1">
      <c r="B11" s="255" t="s">
        <v>41</v>
      </c>
      <c r="C11" s="519" t="s">
        <v>42</v>
      </c>
      <c r="D11" s="249">
        <v>367</v>
      </c>
      <c r="E11" s="250">
        <v>307</v>
      </c>
      <c r="F11" s="150">
        <f t="shared" si="0"/>
        <v>674</v>
      </c>
      <c r="G11" s="249"/>
      <c r="H11" s="250"/>
      <c r="I11" s="250"/>
      <c r="J11" s="249"/>
      <c r="K11" s="415"/>
      <c r="L11" s="415"/>
      <c r="M11" s="176">
        <f t="shared" si="1"/>
        <v>367</v>
      </c>
      <c r="N11" s="177">
        <f t="shared" si="1"/>
        <v>307</v>
      </c>
      <c r="O11" s="355">
        <f>SUM(M11:N11)</f>
        <v>674</v>
      </c>
    </row>
    <row r="12" spans="2:15" ht="12.75" customHeight="1">
      <c r="B12" s="256"/>
      <c r="C12" s="357" t="s">
        <v>43</v>
      </c>
      <c r="D12" s="17">
        <v>185</v>
      </c>
      <c r="E12" s="248">
        <v>85</v>
      </c>
      <c r="F12" s="363">
        <f t="shared" si="0"/>
        <v>270</v>
      </c>
      <c r="G12" s="30">
        <v>13</v>
      </c>
      <c r="H12" s="362">
        <v>10</v>
      </c>
      <c r="I12" s="364">
        <f aca="true" t="shared" si="2" ref="I12:I20">SUM(G12:H12)</f>
        <v>23</v>
      </c>
      <c r="J12" s="598"/>
      <c r="K12" s="599"/>
      <c r="L12" s="600"/>
      <c r="M12" s="17">
        <f aca="true" t="shared" si="3" ref="M12:N16">+D12+G12</f>
        <v>198</v>
      </c>
      <c r="N12" s="18">
        <f t="shared" si="3"/>
        <v>95</v>
      </c>
      <c r="O12" s="360">
        <f>SUM(M12:N12)</f>
        <v>293</v>
      </c>
    </row>
    <row r="13" spans="2:15" ht="12.75" customHeight="1">
      <c r="B13" s="257"/>
      <c r="C13" s="361" t="s">
        <v>44</v>
      </c>
      <c r="D13" s="30">
        <v>62</v>
      </c>
      <c r="E13" s="362">
        <v>165</v>
      </c>
      <c r="F13" s="363">
        <f t="shared" si="0"/>
        <v>227</v>
      </c>
      <c r="G13" s="30">
        <v>3</v>
      </c>
      <c r="H13" s="362">
        <v>7</v>
      </c>
      <c r="I13" s="364">
        <f t="shared" si="2"/>
        <v>10</v>
      </c>
      <c r="J13" s="601"/>
      <c r="K13" s="602"/>
      <c r="L13" s="603"/>
      <c r="M13" s="30">
        <f t="shared" si="3"/>
        <v>65</v>
      </c>
      <c r="N13" s="31">
        <f t="shared" si="3"/>
        <v>172</v>
      </c>
      <c r="O13" s="365">
        <f aca="true" t="shared" si="4" ref="O13:O90">SUM(M13:N13)</f>
        <v>237</v>
      </c>
    </row>
    <row r="14" spans="2:15" ht="12.75" customHeight="1">
      <c r="B14" s="257"/>
      <c r="C14" s="366" t="s">
        <v>153</v>
      </c>
      <c r="D14" s="30">
        <v>80</v>
      </c>
      <c r="E14" s="362">
        <v>35</v>
      </c>
      <c r="F14" s="363">
        <f t="shared" si="0"/>
        <v>115</v>
      </c>
      <c r="G14" s="601"/>
      <c r="H14" s="362">
        <v>1</v>
      </c>
      <c r="I14" s="364">
        <f t="shared" si="2"/>
        <v>1</v>
      </c>
      <c r="J14" s="601"/>
      <c r="K14" s="602"/>
      <c r="L14" s="603"/>
      <c r="M14" s="30">
        <f t="shared" si="3"/>
        <v>80</v>
      </c>
      <c r="N14" s="31">
        <f t="shared" si="3"/>
        <v>36</v>
      </c>
      <c r="O14" s="365">
        <f t="shared" si="4"/>
        <v>116</v>
      </c>
    </row>
    <row r="15" spans="2:15" ht="12.75" customHeight="1">
      <c r="B15" s="257"/>
      <c r="C15" s="367" t="s">
        <v>45</v>
      </c>
      <c r="D15" s="17">
        <v>1</v>
      </c>
      <c r="E15" s="248">
        <v>3</v>
      </c>
      <c r="F15" s="363">
        <f t="shared" si="0"/>
        <v>4</v>
      </c>
      <c r="G15" s="601"/>
      <c r="H15" s="602"/>
      <c r="I15" s="603"/>
      <c r="J15" s="601"/>
      <c r="K15" s="602"/>
      <c r="L15" s="603"/>
      <c r="M15" s="17">
        <f t="shared" si="3"/>
        <v>1</v>
      </c>
      <c r="N15" s="18">
        <f t="shared" si="3"/>
        <v>3</v>
      </c>
      <c r="O15" s="360">
        <f t="shared" si="4"/>
        <v>4</v>
      </c>
    </row>
    <row r="16" spans="2:15" ht="12.75" customHeight="1">
      <c r="B16" s="257"/>
      <c r="C16" s="368" t="s">
        <v>46</v>
      </c>
      <c r="D16" s="17">
        <v>331</v>
      </c>
      <c r="E16" s="248">
        <v>85</v>
      </c>
      <c r="F16" s="358">
        <f t="shared" si="0"/>
        <v>416</v>
      </c>
      <c r="G16" s="17">
        <v>8</v>
      </c>
      <c r="H16" s="248">
        <v>10</v>
      </c>
      <c r="I16" s="359">
        <f t="shared" si="2"/>
        <v>18</v>
      </c>
      <c r="J16" s="601"/>
      <c r="K16" s="602"/>
      <c r="L16" s="603"/>
      <c r="M16" s="17">
        <f t="shared" si="3"/>
        <v>339</v>
      </c>
      <c r="N16" s="18">
        <f t="shared" si="3"/>
        <v>95</v>
      </c>
      <c r="O16" s="360">
        <f t="shared" si="4"/>
        <v>434</v>
      </c>
    </row>
    <row r="17" spans="2:15" ht="12.75" customHeight="1">
      <c r="B17" s="257"/>
      <c r="C17" s="368" t="s">
        <v>277</v>
      </c>
      <c r="D17" s="17">
        <v>4</v>
      </c>
      <c r="E17" s="248">
        <v>3</v>
      </c>
      <c r="F17" s="358">
        <f t="shared" si="0"/>
        <v>7</v>
      </c>
      <c r="G17" s="601"/>
      <c r="H17" s="602"/>
      <c r="I17" s="603"/>
      <c r="J17" s="601"/>
      <c r="K17" s="602"/>
      <c r="L17" s="603"/>
      <c r="M17" s="17">
        <f>+D17</f>
        <v>4</v>
      </c>
      <c r="N17" s="18">
        <f>+E17</f>
        <v>3</v>
      </c>
      <c r="O17" s="360">
        <f>SUM(M17:N17)</f>
        <v>7</v>
      </c>
    </row>
    <row r="18" spans="2:15" ht="15">
      <c r="B18" s="258" t="s">
        <v>47</v>
      </c>
      <c r="C18" s="368" t="s">
        <v>48</v>
      </c>
      <c r="D18" s="17">
        <v>203</v>
      </c>
      <c r="E18" s="248">
        <v>92</v>
      </c>
      <c r="F18" s="358">
        <f aca="true" t="shared" si="5" ref="F18:F24">SUM(D18:E18)</f>
        <v>295</v>
      </c>
      <c r="G18" s="17">
        <v>17</v>
      </c>
      <c r="H18" s="248">
        <v>10</v>
      </c>
      <c r="I18" s="359">
        <f t="shared" si="2"/>
        <v>27</v>
      </c>
      <c r="J18" s="601"/>
      <c r="K18" s="602"/>
      <c r="L18" s="603"/>
      <c r="M18" s="17">
        <f aca="true" t="shared" si="6" ref="M18:N24">+D18+G18</f>
        <v>220</v>
      </c>
      <c r="N18" s="18">
        <f t="shared" si="6"/>
        <v>102</v>
      </c>
      <c r="O18" s="360">
        <f t="shared" si="4"/>
        <v>322</v>
      </c>
    </row>
    <row r="19" spans="2:15" ht="12.75" customHeight="1">
      <c r="B19" s="257"/>
      <c r="C19" s="368" t="s">
        <v>49</v>
      </c>
      <c r="D19" s="17">
        <v>306</v>
      </c>
      <c r="E19" s="248">
        <v>92</v>
      </c>
      <c r="F19" s="358">
        <f t="shared" si="5"/>
        <v>398</v>
      </c>
      <c r="G19" s="17">
        <v>2</v>
      </c>
      <c r="H19" s="248">
        <v>2</v>
      </c>
      <c r="I19" s="359">
        <f t="shared" si="2"/>
        <v>4</v>
      </c>
      <c r="J19" s="601"/>
      <c r="K19" s="602"/>
      <c r="L19" s="603"/>
      <c r="M19" s="17">
        <f t="shared" si="6"/>
        <v>308</v>
      </c>
      <c r="N19" s="18">
        <f t="shared" si="6"/>
        <v>94</v>
      </c>
      <c r="O19" s="360">
        <f t="shared" si="4"/>
        <v>402</v>
      </c>
    </row>
    <row r="20" spans="2:15" ht="12.75" customHeight="1">
      <c r="B20" s="258" t="s">
        <v>26</v>
      </c>
      <c r="C20" s="368" t="s">
        <v>278</v>
      </c>
      <c r="D20" s="17">
        <v>8</v>
      </c>
      <c r="E20" s="248">
        <v>10</v>
      </c>
      <c r="F20" s="358">
        <f t="shared" si="5"/>
        <v>18</v>
      </c>
      <c r="G20" s="17">
        <v>5</v>
      </c>
      <c r="H20" s="248">
        <v>15</v>
      </c>
      <c r="I20" s="359">
        <f t="shared" si="2"/>
        <v>20</v>
      </c>
      <c r="J20" s="601"/>
      <c r="K20" s="602"/>
      <c r="L20" s="603"/>
      <c r="M20" s="17">
        <f t="shared" si="6"/>
        <v>13</v>
      </c>
      <c r="N20" s="18">
        <f t="shared" si="6"/>
        <v>25</v>
      </c>
      <c r="O20" s="360">
        <f t="shared" si="4"/>
        <v>38</v>
      </c>
    </row>
    <row r="21" spans="2:15" ht="12.75" customHeight="1">
      <c r="B21" s="257"/>
      <c r="C21" s="368" t="s">
        <v>50</v>
      </c>
      <c r="D21" s="17">
        <v>329</v>
      </c>
      <c r="E21" s="248">
        <v>191</v>
      </c>
      <c r="F21" s="358">
        <f t="shared" si="5"/>
        <v>520</v>
      </c>
      <c r="G21" s="17">
        <v>6</v>
      </c>
      <c r="H21" s="248">
        <v>8</v>
      </c>
      <c r="I21" s="359">
        <f>SUM(G21:H21)</f>
        <v>14</v>
      </c>
      <c r="J21" s="601"/>
      <c r="K21" s="602"/>
      <c r="L21" s="603"/>
      <c r="M21" s="17">
        <f t="shared" si="6"/>
        <v>335</v>
      </c>
      <c r="N21" s="18">
        <f t="shared" si="6"/>
        <v>199</v>
      </c>
      <c r="O21" s="360">
        <f t="shared" si="4"/>
        <v>534</v>
      </c>
    </row>
    <row r="22" spans="2:15" ht="15">
      <c r="B22" s="258"/>
      <c r="C22" s="368" t="s">
        <v>51</v>
      </c>
      <c r="D22" s="17">
        <v>18</v>
      </c>
      <c r="E22" s="248">
        <v>26</v>
      </c>
      <c r="F22" s="358">
        <f t="shared" si="5"/>
        <v>44</v>
      </c>
      <c r="G22" s="17">
        <v>5</v>
      </c>
      <c r="H22" s="248">
        <v>2</v>
      </c>
      <c r="I22" s="359">
        <f>SUM(G22:H22)</f>
        <v>7</v>
      </c>
      <c r="J22" s="601"/>
      <c r="K22" s="602"/>
      <c r="L22" s="603"/>
      <c r="M22" s="17">
        <f t="shared" si="6"/>
        <v>23</v>
      </c>
      <c r="N22" s="18">
        <f t="shared" si="6"/>
        <v>28</v>
      </c>
      <c r="O22" s="360">
        <f t="shared" si="4"/>
        <v>51</v>
      </c>
    </row>
    <row r="23" spans="2:15" ht="15">
      <c r="B23" s="258"/>
      <c r="C23" s="368" t="s">
        <v>294</v>
      </c>
      <c r="D23" s="17">
        <v>7</v>
      </c>
      <c r="E23" s="248">
        <v>3</v>
      </c>
      <c r="F23" s="358">
        <f t="shared" si="5"/>
        <v>10</v>
      </c>
      <c r="G23" s="601"/>
      <c r="H23" s="248"/>
      <c r="I23" s="359"/>
      <c r="J23" s="601"/>
      <c r="K23" s="602"/>
      <c r="L23" s="603"/>
      <c r="M23" s="17">
        <f t="shared" si="6"/>
        <v>7</v>
      </c>
      <c r="N23" s="18">
        <f t="shared" si="6"/>
        <v>3</v>
      </c>
      <c r="O23" s="360">
        <f t="shared" si="4"/>
        <v>10</v>
      </c>
    </row>
    <row r="24" spans="2:15" ht="15">
      <c r="B24" s="258"/>
      <c r="C24" s="368" t="s">
        <v>154</v>
      </c>
      <c r="D24" s="17">
        <v>74</v>
      </c>
      <c r="E24" s="248">
        <v>48</v>
      </c>
      <c r="F24" s="358">
        <f t="shared" si="5"/>
        <v>122</v>
      </c>
      <c r="G24" s="601"/>
      <c r="H24" s="248"/>
      <c r="I24" s="138"/>
      <c r="J24" s="601"/>
      <c r="K24" s="602"/>
      <c r="L24" s="603"/>
      <c r="M24" s="17">
        <f t="shared" si="6"/>
        <v>74</v>
      </c>
      <c r="N24" s="18">
        <f t="shared" si="6"/>
        <v>48</v>
      </c>
      <c r="O24" s="360">
        <f t="shared" si="4"/>
        <v>122</v>
      </c>
    </row>
    <row r="25" spans="2:15" ht="12.75" customHeight="1">
      <c r="B25" s="257"/>
      <c r="C25" s="368" t="s">
        <v>25</v>
      </c>
      <c r="D25" s="17">
        <v>86</v>
      </c>
      <c r="E25" s="248">
        <v>92</v>
      </c>
      <c r="F25" s="358">
        <f aca="true" t="shared" si="7" ref="F25:F91">SUM(D25:E25)</f>
        <v>178</v>
      </c>
      <c r="G25" s="601"/>
      <c r="H25" s="602"/>
      <c r="I25" s="603"/>
      <c r="J25" s="601"/>
      <c r="K25" s="602"/>
      <c r="L25" s="603"/>
      <c r="M25" s="17">
        <f>+D25</f>
        <v>86</v>
      </c>
      <c r="N25" s="18">
        <f>+E25</f>
        <v>92</v>
      </c>
      <c r="O25" s="360">
        <f t="shared" si="4"/>
        <v>178</v>
      </c>
    </row>
    <row r="26" spans="2:15" ht="12.75" customHeight="1">
      <c r="B26" s="257"/>
      <c r="C26" s="368" t="s">
        <v>52</v>
      </c>
      <c r="D26" s="17">
        <v>279</v>
      </c>
      <c r="E26" s="248">
        <v>79</v>
      </c>
      <c r="F26" s="358">
        <f t="shared" si="7"/>
        <v>358</v>
      </c>
      <c r="G26" s="17">
        <v>16</v>
      </c>
      <c r="H26" s="248">
        <v>8</v>
      </c>
      <c r="I26" s="359">
        <f>SUM(G26:H26)</f>
        <v>24</v>
      </c>
      <c r="J26" s="601"/>
      <c r="K26" s="602"/>
      <c r="L26" s="603"/>
      <c r="M26" s="17">
        <f aca="true" t="shared" si="8" ref="M26:N35">+D26+G26</f>
        <v>295</v>
      </c>
      <c r="N26" s="18">
        <f t="shared" si="8"/>
        <v>87</v>
      </c>
      <c r="O26" s="360">
        <f t="shared" si="4"/>
        <v>382</v>
      </c>
    </row>
    <row r="27" spans="2:15" ht="12.75" customHeight="1">
      <c r="B27" s="257"/>
      <c r="C27" s="368" t="s">
        <v>279</v>
      </c>
      <c r="D27" s="17">
        <v>7</v>
      </c>
      <c r="E27" s="248">
        <v>4</v>
      </c>
      <c r="F27" s="358">
        <f t="shared" si="7"/>
        <v>11</v>
      </c>
      <c r="G27" s="601"/>
      <c r="H27" s="602"/>
      <c r="I27" s="603"/>
      <c r="J27" s="601"/>
      <c r="K27" s="602"/>
      <c r="L27" s="603"/>
      <c r="M27" s="17">
        <f t="shared" si="8"/>
        <v>7</v>
      </c>
      <c r="N27" s="18">
        <f t="shared" si="8"/>
        <v>4</v>
      </c>
      <c r="O27" s="360">
        <f t="shared" si="4"/>
        <v>11</v>
      </c>
    </row>
    <row r="28" spans="2:15" ht="12.75" customHeight="1">
      <c r="B28" s="257"/>
      <c r="C28" s="368" t="s">
        <v>280</v>
      </c>
      <c r="D28" s="17">
        <v>12</v>
      </c>
      <c r="E28" s="248">
        <v>22</v>
      </c>
      <c r="F28" s="358">
        <f t="shared" si="7"/>
        <v>34</v>
      </c>
      <c r="G28" s="601"/>
      <c r="H28" s="602"/>
      <c r="I28" s="603"/>
      <c r="J28" s="601"/>
      <c r="K28" s="602"/>
      <c r="L28" s="603"/>
      <c r="M28" s="17">
        <f t="shared" si="8"/>
        <v>12</v>
      </c>
      <c r="N28" s="18">
        <f t="shared" si="8"/>
        <v>22</v>
      </c>
      <c r="O28" s="360">
        <f t="shared" si="4"/>
        <v>34</v>
      </c>
    </row>
    <row r="29" spans="2:15" ht="12.75" customHeight="1">
      <c r="B29" s="257"/>
      <c r="C29" s="368" t="s">
        <v>281</v>
      </c>
      <c r="D29" s="17">
        <v>16</v>
      </c>
      <c r="E29" s="248">
        <v>28</v>
      </c>
      <c r="F29" s="358">
        <f t="shared" si="7"/>
        <v>44</v>
      </c>
      <c r="G29" s="601"/>
      <c r="H29" s="602"/>
      <c r="I29" s="603"/>
      <c r="J29" s="601"/>
      <c r="K29" s="602"/>
      <c r="L29" s="603"/>
      <c r="M29" s="17">
        <f t="shared" si="8"/>
        <v>16</v>
      </c>
      <c r="N29" s="18">
        <f t="shared" si="8"/>
        <v>28</v>
      </c>
      <c r="O29" s="360">
        <f t="shared" si="4"/>
        <v>44</v>
      </c>
    </row>
    <row r="30" spans="2:15" ht="12.75" customHeight="1">
      <c r="B30" s="257"/>
      <c r="C30" s="368" t="s">
        <v>282</v>
      </c>
      <c r="D30" s="17">
        <v>1</v>
      </c>
      <c r="E30" s="248">
        <v>12</v>
      </c>
      <c r="F30" s="358">
        <f t="shared" si="7"/>
        <v>13</v>
      </c>
      <c r="G30" s="601"/>
      <c r="H30" s="602"/>
      <c r="I30" s="603"/>
      <c r="J30" s="601"/>
      <c r="K30" s="602"/>
      <c r="L30" s="603"/>
      <c r="M30" s="17">
        <f t="shared" si="8"/>
        <v>1</v>
      </c>
      <c r="N30" s="18">
        <f t="shared" si="8"/>
        <v>12</v>
      </c>
      <c r="O30" s="360">
        <f t="shared" si="4"/>
        <v>13</v>
      </c>
    </row>
    <row r="31" spans="2:15" ht="12.75" customHeight="1">
      <c r="B31" s="257"/>
      <c r="C31" s="368" t="s">
        <v>53</v>
      </c>
      <c r="D31" s="17">
        <v>267</v>
      </c>
      <c r="E31" s="248">
        <v>111</v>
      </c>
      <c r="F31" s="358">
        <f t="shared" si="7"/>
        <v>378</v>
      </c>
      <c r="G31" s="17">
        <v>5</v>
      </c>
      <c r="H31" s="248">
        <v>7</v>
      </c>
      <c r="I31" s="359">
        <f aca="true" t="shared" si="9" ref="I31:I39">SUM(G31:H31)</f>
        <v>12</v>
      </c>
      <c r="J31" s="601"/>
      <c r="K31" s="602"/>
      <c r="L31" s="603"/>
      <c r="M31" s="17">
        <f t="shared" si="8"/>
        <v>272</v>
      </c>
      <c r="N31" s="18">
        <f t="shared" si="8"/>
        <v>118</v>
      </c>
      <c r="O31" s="360">
        <f t="shared" si="4"/>
        <v>390</v>
      </c>
    </row>
    <row r="32" spans="2:15" ht="12.75" customHeight="1">
      <c r="B32" s="257"/>
      <c r="C32" s="368" t="s">
        <v>24</v>
      </c>
      <c r="D32" s="17">
        <v>158</v>
      </c>
      <c r="E32" s="248">
        <v>89</v>
      </c>
      <c r="F32" s="358">
        <f t="shared" si="7"/>
        <v>247</v>
      </c>
      <c r="G32" s="17">
        <v>6</v>
      </c>
      <c r="H32" s="248">
        <v>5</v>
      </c>
      <c r="I32" s="359">
        <f t="shared" si="9"/>
        <v>11</v>
      </c>
      <c r="J32" s="601"/>
      <c r="K32" s="602"/>
      <c r="L32" s="603"/>
      <c r="M32" s="17">
        <f t="shared" si="8"/>
        <v>164</v>
      </c>
      <c r="N32" s="18">
        <f t="shared" si="8"/>
        <v>94</v>
      </c>
      <c r="O32" s="360">
        <f t="shared" si="4"/>
        <v>258</v>
      </c>
    </row>
    <row r="33" spans="2:15" ht="12.75" customHeight="1">
      <c r="B33" s="257"/>
      <c r="C33" s="368" t="s">
        <v>54</v>
      </c>
      <c r="D33" s="17">
        <v>287</v>
      </c>
      <c r="E33" s="248">
        <v>118</v>
      </c>
      <c r="F33" s="358">
        <f t="shared" si="7"/>
        <v>405</v>
      </c>
      <c r="G33" s="17">
        <v>4</v>
      </c>
      <c r="H33" s="248">
        <v>4</v>
      </c>
      <c r="I33" s="359">
        <f t="shared" si="9"/>
        <v>8</v>
      </c>
      <c r="J33" s="601"/>
      <c r="K33" s="602"/>
      <c r="L33" s="603"/>
      <c r="M33" s="17">
        <f t="shared" si="8"/>
        <v>291</v>
      </c>
      <c r="N33" s="18">
        <f t="shared" si="8"/>
        <v>122</v>
      </c>
      <c r="O33" s="360">
        <f t="shared" si="4"/>
        <v>413</v>
      </c>
    </row>
    <row r="34" spans="2:15" ht="12.75" customHeight="1">
      <c r="B34" s="257"/>
      <c r="C34" s="368" t="s">
        <v>55</v>
      </c>
      <c r="D34" s="17">
        <v>172</v>
      </c>
      <c r="E34" s="248">
        <v>136</v>
      </c>
      <c r="F34" s="358">
        <f t="shared" si="7"/>
        <v>308</v>
      </c>
      <c r="G34" s="17">
        <v>2</v>
      </c>
      <c r="H34" s="248">
        <v>4</v>
      </c>
      <c r="I34" s="359">
        <f t="shared" si="9"/>
        <v>6</v>
      </c>
      <c r="J34" s="601"/>
      <c r="K34" s="602"/>
      <c r="L34" s="603"/>
      <c r="M34" s="17">
        <f t="shared" si="8"/>
        <v>174</v>
      </c>
      <c r="N34" s="18">
        <f t="shared" si="8"/>
        <v>140</v>
      </c>
      <c r="O34" s="360">
        <f t="shared" si="4"/>
        <v>314</v>
      </c>
    </row>
    <row r="35" spans="2:15" ht="12.75" customHeight="1">
      <c r="B35" s="257"/>
      <c r="C35" s="368" t="s">
        <v>205</v>
      </c>
      <c r="D35" s="17">
        <v>1</v>
      </c>
      <c r="E35" s="602"/>
      <c r="F35" s="358">
        <f>SUM(D35:E35)</f>
        <v>1</v>
      </c>
      <c r="G35" s="601"/>
      <c r="H35" s="602"/>
      <c r="I35" s="603"/>
      <c r="J35" s="601"/>
      <c r="K35" s="602"/>
      <c r="L35" s="603"/>
      <c r="M35" s="17">
        <f>+D35</f>
        <v>1</v>
      </c>
      <c r="N35" s="18">
        <f t="shared" si="8"/>
        <v>0</v>
      </c>
      <c r="O35" s="360">
        <f>SUM(M35:N35)</f>
        <v>1</v>
      </c>
    </row>
    <row r="36" spans="2:15" ht="12.75" customHeight="1">
      <c r="B36" s="257"/>
      <c r="C36" s="368" t="s">
        <v>56</v>
      </c>
      <c r="D36" s="17">
        <v>199</v>
      </c>
      <c r="E36" s="248">
        <v>140</v>
      </c>
      <c r="F36" s="358">
        <f t="shared" si="7"/>
        <v>339</v>
      </c>
      <c r="G36" s="17">
        <v>1</v>
      </c>
      <c r="H36" s="602"/>
      <c r="I36" s="359">
        <f t="shared" si="9"/>
        <v>1</v>
      </c>
      <c r="J36" s="601"/>
      <c r="K36" s="602"/>
      <c r="L36" s="603"/>
      <c r="M36" s="17">
        <f aca="true" t="shared" si="10" ref="M36:N38">+D36+G36</f>
        <v>200</v>
      </c>
      <c r="N36" s="18">
        <f t="shared" si="10"/>
        <v>140</v>
      </c>
      <c r="O36" s="360">
        <f t="shared" si="4"/>
        <v>340</v>
      </c>
    </row>
    <row r="37" spans="2:15" ht="12.75" customHeight="1">
      <c r="B37" s="257"/>
      <c r="C37" s="368" t="s">
        <v>57</v>
      </c>
      <c r="D37" s="17">
        <v>16</v>
      </c>
      <c r="E37" s="248">
        <v>27</v>
      </c>
      <c r="F37" s="358">
        <f t="shared" si="7"/>
        <v>43</v>
      </c>
      <c r="G37" s="17">
        <v>4</v>
      </c>
      <c r="H37" s="248">
        <v>11</v>
      </c>
      <c r="I37" s="359">
        <f t="shared" si="9"/>
        <v>15</v>
      </c>
      <c r="J37" s="601"/>
      <c r="K37" s="602"/>
      <c r="L37" s="603"/>
      <c r="M37" s="17">
        <f t="shared" si="10"/>
        <v>20</v>
      </c>
      <c r="N37" s="18">
        <f t="shared" si="10"/>
        <v>38</v>
      </c>
      <c r="O37" s="360">
        <f t="shared" si="4"/>
        <v>58</v>
      </c>
    </row>
    <row r="38" spans="2:15" ht="12.75" customHeight="1" thickBot="1">
      <c r="B38" s="257"/>
      <c r="C38" s="366" t="s">
        <v>298</v>
      </c>
      <c r="D38" s="25">
        <v>230</v>
      </c>
      <c r="E38" s="369">
        <v>194</v>
      </c>
      <c r="F38" s="358">
        <f t="shared" si="7"/>
        <v>424</v>
      </c>
      <c r="G38" s="604"/>
      <c r="H38" s="605"/>
      <c r="I38" s="606"/>
      <c r="J38" s="604"/>
      <c r="K38" s="605"/>
      <c r="L38" s="606"/>
      <c r="M38" s="17">
        <f t="shared" si="10"/>
        <v>230</v>
      </c>
      <c r="N38" s="18">
        <f t="shared" si="10"/>
        <v>194</v>
      </c>
      <c r="O38" s="360">
        <f t="shared" si="4"/>
        <v>424</v>
      </c>
    </row>
    <row r="39" spans="2:15" ht="15" thickBot="1">
      <c r="B39" s="259"/>
      <c r="C39" s="371" t="s">
        <v>30</v>
      </c>
      <c r="D39" s="249">
        <f>SUM(D12:D38)</f>
        <v>3339</v>
      </c>
      <c r="E39" s="249">
        <f>SUM(E12:E38)</f>
        <v>1890</v>
      </c>
      <c r="F39" s="356">
        <f>SUM(D39:E39)</f>
        <v>5229</v>
      </c>
      <c r="G39" s="249">
        <f>SUM(G12:G38)</f>
        <v>97</v>
      </c>
      <c r="H39" s="250">
        <f>SUM(H12:H38)</f>
        <v>104</v>
      </c>
      <c r="I39" s="250">
        <f t="shared" si="9"/>
        <v>201</v>
      </c>
      <c r="J39" s="150"/>
      <c r="K39" s="150"/>
      <c r="L39" s="150"/>
      <c r="M39" s="176">
        <f>SUM(M12:M38)</f>
        <v>3436</v>
      </c>
      <c r="N39" s="176">
        <f>SUM(N12:N38)</f>
        <v>1994</v>
      </c>
      <c r="O39" s="355">
        <f>SUM(M39:N39)</f>
        <v>5430</v>
      </c>
    </row>
    <row r="40" spans="2:15" ht="14.25">
      <c r="B40" s="260"/>
      <c r="C40" s="372" t="s">
        <v>58</v>
      </c>
      <c r="D40" s="69">
        <v>115</v>
      </c>
      <c r="E40" s="373">
        <v>193</v>
      </c>
      <c r="F40" s="374">
        <f>SUM(D40:E40)</f>
        <v>308</v>
      </c>
      <c r="G40" s="598"/>
      <c r="H40" s="599"/>
      <c r="I40" s="600"/>
      <c r="J40" s="598"/>
      <c r="K40" s="599"/>
      <c r="L40" s="600"/>
      <c r="M40" s="69">
        <f>+D40</f>
        <v>115</v>
      </c>
      <c r="N40" s="70">
        <f>+E40</f>
        <v>193</v>
      </c>
      <c r="O40" s="370">
        <f>SUM(M40:N40)</f>
        <v>308</v>
      </c>
    </row>
    <row r="41" spans="2:15" ht="14.25">
      <c r="B41" s="257"/>
      <c r="C41" s="368" t="s">
        <v>59</v>
      </c>
      <c r="D41" s="17">
        <v>132</v>
      </c>
      <c r="E41" s="248">
        <v>89</v>
      </c>
      <c r="F41" s="358">
        <f t="shared" si="7"/>
        <v>221</v>
      </c>
      <c r="G41" s="17">
        <v>23</v>
      </c>
      <c r="H41" s="248">
        <v>21</v>
      </c>
      <c r="I41" s="359">
        <f aca="true" t="shared" si="11" ref="I41:I47">SUM(G41:H41)</f>
        <v>44</v>
      </c>
      <c r="J41" s="601"/>
      <c r="K41" s="602"/>
      <c r="L41" s="603"/>
      <c r="M41" s="17">
        <f aca="true" t="shared" si="12" ref="M41:N49">+D41+G41</f>
        <v>155</v>
      </c>
      <c r="N41" s="18">
        <f t="shared" si="12"/>
        <v>110</v>
      </c>
      <c r="O41" s="360">
        <f t="shared" si="4"/>
        <v>265</v>
      </c>
    </row>
    <row r="42" spans="2:15" ht="14.25">
      <c r="B42" s="257"/>
      <c r="C42" s="368" t="s">
        <v>60</v>
      </c>
      <c r="D42" s="17">
        <v>136</v>
      </c>
      <c r="E42" s="248">
        <v>149</v>
      </c>
      <c r="F42" s="358">
        <f t="shared" si="7"/>
        <v>285</v>
      </c>
      <c r="G42" s="17">
        <v>6</v>
      </c>
      <c r="H42" s="248">
        <v>12</v>
      </c>
      <c r="I42" s="359">
        <f t="shared" si="11"/>
        <v>18</v>
      </c>
      <c r="J42" s="601"/>
      <c r="K42" s="602"/>
      <c r="L42" s="603"/>
      <c r="M42" s="17">
        <f t="shared" si="12"/>
        <v>142</v>
      </c>
      <c r="N42" s="18">
        <f t="shared" si="12"/>
        <v>161</v>
      </c>
      <c r="O42" s="360">
        <f t="shared" si="4"/>
        <v>303</v>
      </c>
    </row>
    <row r="43" spans="2:15" ht="12.75" customHeight="1">
      <c r="B43" s="257"/>
      <c r="C43" s="368" t="s">
        <v>61</v>
      </c>
      <c r="D43" s="17">
        <v>202</v>
      </c>
      <c r="E43" s="248">
        <v>103</v>
      </c>
      <c r="F43" s="358">
        <f t="shared" si="7"/>
        <v>305</v>
      </c>
      <c r="G43" s="17">
        <v>22</v>
      </c>
      <c r="H43" s="248">
        <v>21</v>
      </c>
      <c r="I43" s="359">
        <f t="shared" si="11"/>
        <v>43</v>
      </c>
      <c r="J43" s="601"/>
      <c r="K43" s="602"/>
      <c r="L43" s="603"/>
      <c r="M43" s="17">
        <f t="shared" si="12"/>
        <v>224</v>
      </c>
      <c r="N43" s="18">
        <f t="shared" si="12"/>
        <v>124</v>
      </c>
      <c r="O43" s="360">
        <f t="shared" si="4"/>
        <v>348</v>
      </c>
    </row>
    <row r="44" spans="2:15" ht="15">
      <c r="B44" s="258" t="s">
        <v>62</v>
      </c>
      <c r="C44" s="361" t="s">
        <v>63</v>
      </c>
      <c r="D44" s="30">
        <v>35</v>
      </c>
      <c r="E44" s="362">
        <v>83</v>
      </c>
      <c r="F44" s="363">
        <f t="shared" si="7"/>
        <v>118</v>
      </c>
      <c r="G44" s="30">
        <v>9</v>
      </c>
      <c r="H44" s="362">
        <v>21</v>
      </c>
      <c r="I44" s="364">
        <f>SUM(G44:H44)</f>
        <v>30</v>
      </c>
      <c r="J44" s="601"/>
      <c r="K44" s="602"/>
      <c r="L44" s="603"/>
      <c r="M44" s="30">
        <f t="shared" si="12"/>
        <v>44</v>
      </c>
      <c r="N44" s="31">
        <f t="shared" si="12"/>
        <v>104</v>
      </c>
      <c r="O44" s="365">
        <f t="shared" si="4"/>
        <v>148</v>
      </c>
    </row>
    <row r="45" spans="2:15" ht="15">
      <c r="B45" s="258"/>
      <c r="C45" s="368" t="s">
        <v>64</v>
      </c>
      <c r="D45" s="17">
        <v>67</v>
      </c>
      <c r="E45" s="248">
        <v>137</v>
      </c>
      <c r="F45" s="358">
        <f t="shared" si="7"/>
        <v>204</v>
      </c>
      <c r="G45" s="17">
        <v>4</v>
      </c>
      <c r="H45" s="248">
        <v>21</v>
      </c>
      <c r="I45" s="359">
        <f t="shared" si="11"/>
        <v>25</v>
      </c>
      <c r="J45" s="601"/>
      <c r="K45" s="602"/>
      <c r="L45" s="603"/>
      <c r="M45" s="17">
        <f t="shared" si="12"/>
        <v>71</v>
      </c>
      <c r="N45" s="18">
        <f t="shared" si="12"/>
        <v>158</v>
      </c>
      <c r="O45" s="360">
        <f t="shared" si="4"/>
        <v>229</v>
      </c>
    </row>
    <row r="46" spans="2:15" ht="15">
      <c r="B46" s="258" t="s">
        <v>26</v>
      </c>
      <c r="C46" s="368" t="s">
        <v>65</v>
      </c>
      <c r="D46" s="17">
        <v>126</v>
      </c>
      <c r="E46" s="248">
        <v>102</v>
      </c>
      <c r="F46" s="358">
        <f t="shared" si="7"/>
        <v>228</v>
      </c>
      <c r="G46" s="17">
        <v>15</v>
      </c>
      <c r="H46" s="248">
        <v>23</v>
      </c>
      <c r="I46" s="359">
        <f t="shared" si="11"/>
        <v>38</v>
      </c>
      <c r="J46" s="601"/>
      <c r="K46" s="602"/>
      <c r="L46" s="603"/>
      <c r="M46" s="17">
        <f t="shared" si="12"/>
        <v>141</v>
      </c>
      <c r="N46" s="18">
        <f t="shared" si="12"/>
        <v>125</v>
      </c>
      <c r="O46" s="360">
        <f t="shared" si="4"/>
        <v>266</v>
      </c>
    </row>
    <row r="47" spans="2:15" ht="14.25">
      <c r="B47" s="257"/>
      <c r="C47" s="368" t="s">
        <v>66</v>
      </c>
      <c r="D47" s="17">
        <v>269</v>
      </c>
      <c r="E47" s="248">
        <v>187</v>
      </c>
      <c r="F47" s="358">
        <f t="shared" si="7"/>
        <v>456</v>
      </c>
      <c r="G47" s="17">
        <v>22</v>
      </c>
      <c r="H47" s="248">
        <v>30</v>
      </c>
      <c r="I47" s="359">
        <f t="shared" si="11"/>
        <v>52</v>
      </c>
      <c r="J47" s="601"/>
      <c r="K47" s="602"/>
      <c r="L47" s="603"/>
      <c r="M47" s="17">
        <f t="shared" si="12"/>
        <v>291</v>
      </c>
      <c r="N47" s="18">
        <f t="shared" si="12"/>
        <v>217</v>
      </c>
      <c r="O47" s="360">
        <f t="shared" si="4"/>
        <v>508</v>
      </c>
    </row>
    <row r="48" spans="2:15" ht="14.25">
      <c r="B48" s="257"/>
      <c r="C48" s="368" t="s">
        <v>318</v>
      </c>
      <c r="D48" s="17">
        <v>78</v>
      </c>
      <c r="E48" s="248">
        <v>24</v>
      </c>
      <c r="F48" s="358">
        <f t="shared" si="7"/>
        <v>102</v>
      </c>
      <c r="G48" s="601"/>
      <c r="H48" s="602"/>
      <c r="I48" s="603"/>
      <c r="J48" s="601"/>
      <c r="K48" s="602"/>
      <c r="L48" s="603"/>
      <c r="M48" s="17">
        <f t="shared" si="12"/>
        <v>78</v>
      </c>
      <c r="N48" s="18">
        <f t="shared" si="12"/>
        <v>24</v>
      </c>
      <c r="O48" s="360">
        <f t="shared" si="4"/>
        <v>102</v>
      </c>
    </row>
    <row r="49" spans="2:15" ht="14.25">
      <c r="B49" s="257"/>
      <c r="C49" s="368" t="s">
        <v>67</v>
      </c>
      <c r="D49" s="17">
        <v>346</v>
      </c>
      <c r="E49" s="248">
        <v>130</v>
      </c>
      <c r="F49" s="358">
        <f t="shared" si="7"/>
        <v>476</v>
      </c>
      <c r="G49" s="601"/>
      <c r="H49" s="602"/>
      <c r="I49" s="603"/>
      <c r="J49" s="601"/>
      <c r="K49" s="602"/>
      <c r="L49" s="603"/>
      <c r="M49" s="17">
        <f aca="true" t="shared" si="13" ref="M49:N51">+D49</f>
        <v>346</v>
      </c>
      <c r="N49" s="18">
        <f t="shared" si="12"/>
        <v>130</v>
      </c>
      <c r="O49" s="360">
        <f t="shared" si="4"/>
        <v>476</v>
      </c>
    </row>
    <row r="50" spans="2:15" ht="14.25">
      <c r="B50" s="257"/>
      <c r="C50" s="368" t="s">
        <v>208</v>
      </c>
      <c r="D50" s="17">
        <v>148</v>
      </c>
      <c r="E50" s="248">
        <v>163</v>
      </c>
      <c r="F50" s="358">
        <f t="shared" si="7"/>
        <v>311</v>
      </c>
      <c r="G50" s="601"/>
      <c r="H50" s="602"/>
      <c r="I50" s="603"/>
      <c r="J50" s="601"/>
      <c r="K50" s="602"/>
      <c r="L50" s="603"/>
      <c r="M50" s="17">
        <f t="shared" si="13"/>
        <v>148</v>
      </c>
      <c r="N50" s="18">
        <f t="shared" si="13"/>
        <v>163</v>
      </c>
      <c r="O50" s="360">
        <f t="shared" si="4"/>
        <v>311</v>
      </c>
    </row>
    <row r="51" spans="2:15" ht="14.25">
      <c r="B51" s="257"/>
      <c r="C51" s="368" t="s">
        <v>68</v>
      </c>
      <c r="D51" s="17">
        <v>221</v>
      </c>
      <c r="E51" s="248">
        <v>76</v>
      </c>
      <c r="F51" s="358">
        <f t="shared" si="7"/>
        <v>297</v>
      </c>
      <c r="G51" s="601"/>
      <c r="H51" s="602"/>
      <c r="I51" s="603"/>
      <c r="J51" s="601"/>
      <c r="K51" s="602"/>
      <c r="L51" s="603"/>
      <c r="M51" s="17">
        <f t="shared" si="13"/>
        <v>221</v>
      </c>
      <c r="N51" s="18">
        <f t="shared" si="13"/>
        <v>76</v>
      </c>
      <c r="O51" s="360">
        <f t="shared" si="4"/>
        <v>297</v>
      </c>
    </row>
    <row r="52" spans="2:15" ht="14.25">
      <c r="B52" s="261"/>
      <c r="C52" s="368" t="s">
        <v>69</v>
      </c>
      <c r="D52" s="17">
        <v>151</v>
      </c>
      <c r="E52" s="248">
        <v>234</v>
      </c>
      <c r="F52" s="358">
        <f t="shared" si="7"/>
        <v>385</v>
      </c>
      <c r="G52" s="17">
        <v>14</v>
      </c>
      <c r="H52" s="248">
        <v>34</v>
      </c>
      <c r="I52" s="359">
        <f>SUM(G52:H52)</f>
        <v>48</v>
      </c>
      <c r="J52" s="601"/>
      <c r="K52" s="602"/>
      <c r="L52" s="603"/>
      <c r="M52" s="17">
        <f>+D52+G52</f>
        <v>165</v>
      </c>
      <c r="N52" s="18">
        <f>+E52+H52</f>
        <v>268</v>
      </c>
      <c r="O52" s="360">
        <f t="shared" si="4"/>
        <v>433</v>
      </c>
    </row>
    <row r="53" spans="2:15" ht="15" thickBot="1">
      <c r="B53" s="257"/>
      <c r="C53" s="368" t="s">
        <v>70</v>
      </c>
      <c r="D53" s="17">
        <v>266</v>
      </c>
      <c r="E53" s="248">
        <v>114</v>
      </c>
      <c r="F53" s="358">
        <f t="shared" si="7"/>
        <v>380</v>
      </c>
      <c r="G53" s="17">
        <v>11</v>
      </c>
      <c r="H53" s="248">
        <v>20</v>
      </c>
      <c r="I53" s="359">
        <f>SUM(G53:H53)</f>
        <v>31</v>
      </c>
      <c r="J53" s="607"/>
      <c r="K53" s="608"/>
      <c r="L53" s="609"/>
      <c r="M53" s="17">
        <f>+D53+G53</f>
        <v>277</v>
      </c>
      <c r="N53" s="18">
        <f>+E53+H53</f>
        <v>134</v>
      </c>
      <c r="O53" s="360">
        <f t="shared" si="4"/>
        <v>411</v>
      </c>
    </row>
    <row r="54" spans="2:15" ht="15" thickBot="1">
      <c r="B54" s="257"/>
      <c r="C54" s="371" t="s">
        <v>30</v>
      </c>
      <c r="D54" s="249">
        <f>SUM(D40:D53)</f>
        <v>2292</v>
      </c>
      <c r="E54" s="250">
        <f>SUM(E40:E53)</f>
        <v>1784</v>
      </c>
      <c r="F54" s="356">
        <f aca="true" t="shared" si="14" ref="F54:F60">SUM(D54:E54)</f>
        <v>4076</v>
      </c>
      <c r="G54" s="249">
        <f>SUM(G41:G53)</f>
        <v>126</v>
      </c>
      <c r="H54" s="250">
        <f>SUM(H41:H53)</f>
        <v>203</v>
      </c>
      <c r="I54" s="250">
        <f>SUM(G54:H54)</f>
        <v>329</v>
      </c>
      <c r="J54" s="249"/>
      <c r="K54" s="250"/>
      <c r="L54" s="610"/>
      <c r="M54" s="176">
        <f>SUM(M40:M53)</f>
        <v>2418</v>
      </c>
      <c r="N54" s="177">
        <f>SUM(N40:N53)</f>
        <v>1987</v>
      </c>
      <c r="O54" s="355">
        <f aca="true" t="shared" si="15" ref="O54:O60">SUM(M54:N54)</f>
        <v>4405</v>
      </c>
    </row>
    <row r="55" spans="2:15" ht="15">
      <c r="B55" s="262"/>
      <c r="C55" s="375" t="s">
        <v>229</v>
      </c>
      <c r="D55" s="67">
        <v>101</v>
      </c>
      <c r="E55" s="376">
        <v>113</v>
      </c>
      <c r="F55" s="144">
        <f t="shared" si="14"/>
        <v>214</v>
      </c>
      <c r="G55" s="611"/>
      <c r="H55" s="612"/>
      <c r="I55" s="613"/>
      <c r="J55" s="611"/>
      <c r="K55" s="612"/>
      <c r="L55" s="613"/>
      <c r="M55" s="67">
        <f aca="true" t="shared" si="16" ref="M55:N59">+D55</f>
        <v>101</v>
      </c>
      <c r="N55" s="377">
        <f t="shared" si="16"/>
        <v>113</v>
      </c>
      <c r="O55" s="136">
        <f t="shared" si="15"/>
        <v>214</v>
      </c>
    </row>
    <row r="56" spans="2:15" ht="15">
      <c r="B56" s="258" t="s">
        <v>228</v>
      </c>
      <c r="C56" s="378" t="s">
        <v>256</v>
      </c>
      <c r="D56" s="229">
        <v>51</v>
      </c>
      <c r="E56" s="379">
        <v>25</v>
      </c>
      <c r="F56" s="124">
        <f t="shared" si="14"/>
        <v>76</v>
      </c>
      <c r="G56" s="601"/>
      <c r="H56" s="602"/>
      <c r="I56" s="603"/>
      <c r="J56" s="601"/>
      <c r="K56" s="602"/>
      <c r="L56" s="603"/>
      <c r="M56" s="229">
        <f t="shared" si="16"/>
        <v>51</v>
      </c>
      <c r="N56" s="379">
        <f t="shared" si="16"/>
        <v>25</v>
      </c>
      <c r="O56" s="138">
        <f t="shared" si="15"/>
        <v>76</v>
      </c>
    </row>
    <row r="57" spans="2:15" ht="15">
      <c r="B57" s="258"/>
      <c r="C57" s="729" t="s">
        <v>364</v>
      </c>
      <c r="D57" s="727">
        <v>14</v>
      </c>
      <c r="E57" s="728">
        <v>22</v>
      </c>
      <c r="F57" s="124">
        <f t="shared" si="14"/>
        <v>36</v>
      </c>
      <c r="G57" s="607"/>
      <c r="H57" s="608"/>
      <c r="I57" s="603"/>
      <c r="J57" s="607"/>
      <c r="K57" s="608"/>
      <c r="L57" s="603"/>
      <c r="M57" s="229">
        <f t="shared" si="16"/>
        <v>14</v>
      </c>
      <c r="N57" s="379">
        <f t="shared" si="16"/>
        <v>22</v>
      </c>
      <c r="O57" s="138">
        <f t="shared" si="15"/>
        <v>36</v>
      </c>
    </row>
    <row r="58" spans="2:15" ht="15">
      <c r="B58" s="258"/>
      <c r="C58" s="729" t="s">
        <v>363</v>
      </c>
      <c r="D58" s="727">
        <v>41</v>
      </c>
      <c r="E58" s="728">
        <v>27</v>
      </c>
      <c r="F58" s="124">
        <f t="shared" si="14"/>
        <v>68</v>
      </c>
      <c r="G58" s="607"/>
      <c r="H58" s="608"/>
      <c r="I58" s="603"/>
      <c r="J58" s="607"/>
      <c r="K58" s="608"/>
      <c r="L58" s="603"/>
      <c r="M58" s="229">
        <f t="shared" si="16"/>
        <v>41</v>
      </c>
      <c r="N58" s="379">
        <f t="shared" si="16"/>
        <v>27</v>
      </c>
      <c r="O58" s="138">
        <f t="shared" si="15"/>
        <v>68</v>
      </c>
    </row>
    <row r="59" spans="2:15" ht="15.75" thickBot="1">
      <c r="B59" s="258"/>
      <c r="C59" s="380" t="s">
        <v>283</v>
      </c>
      <c r="D59" s="247">
        <v>39</v>
      </c>
      <c r="E59" s="240">
        <v>12</v>
      </c>
      <c r="F59" s="381">
        <f t="shared" si="14"/>
        <v>51</v>
      </c>
      <c r="G59" s="604"/>
      <c r="H59" s="605"/>
      <c r="I59" s="603"/>
      <c r="J59" s="604"/>
      <c r="K59" s="605"/>
      <c r="L59" s="603"/>
      <c r="M59" s="229">
        <f t="shared" si="16"/>
        <v>39</v>
      </c>
      <c r="N59" s="379">
        <f t="shared" si="16"/>
        <v>12</v>
      </c>
      <c r="O59" s="138">
        <f t="shared" si="15"/>
        <v>51</v>
      </c>
    </row>
    <row r="60" spans="2:15" ht="19.5" customHeight="1" thickBot="1">
      <c r="B60" s="263"/>
      <c r="C60" s="28" t="s">
        <v>30</v>
      </c>
      <c r="D60" s="614">
        <f>SUM(D55:D59)</f>
        <v>246</v>
      </c>
      <c r="E60" s="614">
        <f>SUM(E55:E59)</f>
        <v>199</v>
      </c>
      <c r="F60" s="150">
        <f t="shared" si="14"/>
        <v>445</v>
      </c>
      <c r="G60" s="249"/>
      <c r="H60" s="250"/>
      <c r="I60" s="250"/>
      <c r="J60" s="249"/>
      <c r="K60" s="250"/>
      <c r="L60" s="250"/>
      <c r="M60" s="178">
        <f>SUM(M55:M59)</f>
        <v>246</v>
      </c>
      <c r="N60" s="179">
        <f>SUM(N55:N59)</f>
        <v>199</v>
      </c>
      <c r="O60" s="174">
        <f t="shared" si="15"/>
        <v>445</v>
      </c>
    </row>
    <row r="61" spans="2:15" ht="15.75" customHeight="1">
      <c r="B61" s="257"/>
      <c r="C61" s="32" t="s">
        <v>71</v>
      </c>
      <c r="D61" s="615">
        <v>204</v>
      </c>
      <c r="E61" s="376">
        <v>279</v>
      </c>
      <c r="F61" s="144">
        <f t="shared" si="7"/>
        <v>483</v>
      </c>
      <c r="G61" s="67"/>
      <c r="H61" s="377"/>
      <c r="I61" s="377"/>
      <c r="J61" s="67"/>
      <c r="K61" s="377"/>
      <c r="L61" s="377"/>
      <c r="M61" s="34">
        <f>+D61</f>
        <v>204</v>
      </c>
      <c r="N61" s="35">
        <f>+E61</f>
        <v>279</v>
      </c>
      <c r="O61" s="217">
        <f t="shared" si="4"/>
        <v>483</v>
      </c>
    </row>
    <row r="62" spans="2:15" ht="15.75" customHeight="1">
      <c r="B62" s="257"/>
      <c r="C62" s="216" t="s">
        <v>284</v>
      </c>
      <c r="D62" s="410">
        <v>86</v>
      </c>
      <c r="E62" s="616">
        <v>113</v>
      </c>
      <c r="F62" s="127">
        <f t="shared" si="7"/>
        <v>199</v>
      </c>
      <c r="G62" s="246"/>
      <c r="H62" s="527"/>
      <c r="I62" s="527"/>
      <c r="J62" s="246"/>
      <c r="K62" s="527"/>
      <c r="L62" s="527"/>
      <c r="M62" s="87">
        <f>+D62</f>
        <v>86</v>
      </c>
      <c r="N62" s="134">
        <f>+E62</f>
        <v>113</v>
      </c>
      <c r="O62" s="233">
        <f t="shared" si="4"/>
        <v>199</v>
      </c>
    </row>
    <row r="63" spans="2:15" ht="15.75" customHeight="1">
      <c r="B63" s="258" t="s">
        <v>72</v>
      </c>
      <c r="C63" s="37" t="s">
        <v>73</v>
      </c>
      <c r="D63" s="230">
        <v>173</v>
      </c>
      <c r="E63" s="618">
        <v>326</v>
      </c>
      <c r="F63" s="124">
        <f t="shared" si="7"/>
        <v>499</v>
      </c>
      <c r="G63" s="229">
        <v>11</v>
      </c>
      <c r="H63" s="379">
        <v>28</v>
      </c>
      <c r="I63" s="359">
        <f aca="true" t="shared" si="17" ref="I63:I71">SUM(G63:H63)</f>
        <v>39</v>
      </c>
      <c r="J63" s="229"/>
      <c r="K63" s="379"/>
      <c r="L63" s="359"/>
      <c r="M63" s="39">
        <f aca="true" t="shared" si="18" ref="M63:N66">+D63+G63</f>
        <v>184</v>
      </c>
      <c r="N63" s="40">
        <f t="shared" si="18"/>
        <v>354</v>
      </c>
      <c r="O63" s="41">
        <f t="shared" si="4"/>
        <v>538</v>
      </c>
    </row>
    <row r="64" spans="2:15" ht="15">
      <c r="B64" s="258" t="s">
        <v>26</v>
      </c>
      <c r="C64" s="198" t="s">
        <v>74</v>
      </c>
      <c r="D64" s="230">
        <v>194</v>
      </c>
      <c r="E64" s="619">
        <v>271</v>
      </c>
      <c r="F64" s="124">
        <f t="shared" si="7"/>
        <v>465</v>
      </c>
      <c r="G64" s="229">
        <v>4</v>
      </c>
      <c r="H64" s="379">
        <v>12</v>
      </c>
      <c r="I64" s="359">
        <f t="shared" si="17"/>
        <v>16</v>
      </c>
      <c r="J64" s="229"/>
      <c r="K64" s="379"/>
      <c r="L64" s="359"/>
      <c r="M64" s="39">
        <f t="shared" si="18"/>
        <v>198</v>
      </c>
      <c r="N64" s="40">
        <f t="shared" si="18"/>
        <v>283</v>
      </c>
      <c r="O64" s="41">
        <f t="shared" si="4"/>
        <v>481</v>
      </c>
    </row>
    <row r="65" spans="2:15" ht="15">
      <c r="B65" s="258"/>
      <c r="C65" s="198" t="s">
        <v>319</v>
      </c>
      <c r="D65" s="230">
        <v>13</v>
      </c>
      <c r="E65" s="618">
        <v>23</v>
      </c>
      <c r="F65" s="124">
        <f t="shared" si="7"/>
        <v>36</v>
      </c>
      <c r="G65" s="229"/>
      <c r="H65" s="379"/>
      <c r="I65" s="359"/>
      <c r="J65" s="229"/>
      <c r="K65" s="379"/>
      <c r="L65" s="359"/>
      <c r="M65" s="39">
        <f t="shared" si="18"/>
        <v>13</v>
      </c>
      <c r="N65" s="40">
        <f t="shared" si="18"/>
        <v>23</v>
      </c>
      <c r="O65" s="41">
        <f t="shared" si="4"/>
        <v>36</v>
      </c>
    </row>
    <row r="66" spans="2:15" ht="15">
      <c r="B66" s="258"/>
      <c r="C66" s="198" t="s">
        <v>320</v>
      </c>
      <c r="D66" s="230">
        <v>9</v>
      </c>
      <c r="E66" s="618">
        <v>18</v>
      </c>
      <c r="F66" s="124">
        <f t="shared" si="7"/>
        <v>27</v>
      </c>
      <c r="G66" s="229"/>
      <c r="H66" s="379"/>
      <c r="I66" s="359"/>
      <c r="J66" s="229"/>
      <c r="K66" s="379"/>
      <c r="L66" s="359"/>
      <c r="M66" s="39">
        <f t="shared" si="18"/>
        <v>9</v>
      </c>
      <c r="N66" s="40">
        <f t="shared" si="18"/>
        <v>18</v>
      </c>
      <c r="O66" s="41">
        <f t="shared" si="4"/>
        <v>27</v>
      </c>
    </row>
    <row r="67" spans="2:15" ht="15.75" thickBot="1">
      <c r="B67" s="258"/>
      <c r="C67" s="199" t="s">
        <v>257</v>
      </c>
      <c r="D67" s="620">
        <v>143</v>
      </c>
      <c r="E67" s="621">
        <v>269</v>
      </c>
      <c r="F67" s="622">
        <f t="shared" si="7"/>
        <v>412</v>
      </c>
      <c r="G67" s="521"/>
      <c r="H67" s="532"/>
      <c r="I67" s="623"/>
      <c r="J67" s="521"/>
      <c r="K67" s="532"/>
      <c r="L67" s="623"/>
      <c r="M67" s="42">
        <f>+D67</f>
        <v>143</v>
      </c>
      <c r="N67" s="43">
        <f>+E67</f>
        <v>269</v>
      </c>
      <c r="O67" s="44">
        <f>SUM(M67:N67)</f>
        <v>412</v>
      </c>
    </row>
    <row r="68" spans="2:15" ht="15" thickBot="1">
      <c r="B68" s="264"/>
      <c r="C68" s="28" t="s">
        <v>30</v>
      </c>
      <c r="D68" s="249">
        <f>SUM(D61:D67)</f>
        <v>822</v>
      </c>
      <c r="E68" s="250">
        <f>SUM(E61:E67)</f>
        <v>1299</v>
      </c>
      <c r="F68" s="356">
        <f>SUM(D68:E68)</f>
        <v>2121</v>
      </c>
      <c r="G68" s="249">
        <f>SUM(G63:G64)</f>
        <v>15</v>
      </c>
      <c r="H68" s="250">
        <f>SUM(H63:H64)</f>
        <v>40</v>
      </c>
      <c r="I68" s="250">
        <f t="shared" si="17"/>
        <v>55</v>
      </c>
      <c r="J68" s="249"/>
      <c r="K68" s="250"/>
      <c r="L68" s="250"/>
      <c r="M68" s="173">
        <f>SUM(M61:M67)</f>
        <v>837</v>
      </c>
      <c r="N68" s="174">
        <f>SUM(N61:N67)</f>
        <v>1339</v>
      </c>
      <c r="O68" s="175">
        <f>SUM(M68:N68)</f>
        <v>2176</v>
      </c>
    </row>
    <row r="69" spans="2:15" ht="12.75">
      <c r="B69" s="265"/>
      <c r="C69" s="32" t="s">
        <v>75</v>
      </c>
      <c r="D69" s="6">
        <v>679</v>
      </c>
      <c r="E69" s="404">
        <v>577</v>
      </c>
      <c r="F69" s="624">
        <f t="shared" si="7"/>
        <v>1256</v>
      </c>
      <c r="G69" s="6">
        <v>491</v>
      </c>
      <c r="H69" s="404">
        <v>390</v>
      </c>
      <c r="I69" s="405">
        <f t="shared" si="17"/>
        <v>881</v>
      </c>
      <c r="J69" s="6">
        <v>1124</v>
      </c>
      <c r="K69" s="404">
        <v>689</v>
      </c>
      <c r="L69" s="405">
        <f>+J69+K69</f>
        <v>1813</v>
      </c>
      <c r="M69" s="8">
        <f>+D69+G69+J69</f>
        <v>2294</v>
      </c>
      <c r="N69" s="406">
        <f>+E69+H69+K69</f>
        <v>1656</v>
      </c>
      <c r="O69" s="7">
        <f t="shared" si="4"/>
        <v>3950</v>
      </c>
    </row>
    <row r="70" spans="2:15" ht="15.75" thickBot="1">
      <c r="B70" s="258" t="s">
        <v>234</v>
      </c>
      <c r="C70" s="45" t="s">
        <v>76</v>
      </c>
      <c r="D70" s="46">
        <v>9</v>
      </c>
      <c r="E70" s="625">
        <v>17</v>
      </c>
      <c r="F70" s="626">
        <f t="shared" si="7"/>
        <v>26</v>
      </c>
      <c r="G70" s="46">
        <v>8</v>
      </c>
      <c r="H70" s="625">
        <v>28</v>
      </c>
      <c r="I70" s="627">
        <f t="shared" si="17"/>
        <v>36</v>
      </c>
      <c r="J70" s="46"/>
      <c r="K70" s="625"/>
      <c r="L70" s="627"/>
      <c r="M70" s="154">
        <f>+D70+G70</f>
        <v>17</v>
      </c>
      <c r="N70" s="155">
        <f>+E70+H70</f>
        <v>45</v>
      </c>
      <c r="O70" s="47">
        <f t="shared" si="4"/>
        <v>62</v>
      </c>
    </row>
    <row r="71" spans="2:15" ht="15.75" thickBot="1">
      <c r="B71" s="263" t="s">
        <v>233</v>
      </c>
      <c r="C71" s="28" t="s">
        <v>30</v>
      </c>
      <c r="D71" s="249">
        <f>SUM(D69:D70)</f>
        <v>688</v>
      </c>
      <c r="E71" s="250">
        <f>SUM(E69:E70)</f>
        <v>594</v>
      </c>
      <c r="F71" s="356">
        <f t="shared" si="7"/>
        <v>1282</v>
      </c>
      <c r="G71" s="249">
        <f>SUM(G69:G70)</f>
        <v>499</v>
      </c>
      <c r="H71" s="250">
        <f>SUM(H69:H70)</f>
        <v>418</v>
      </c>
      <c r="I71" s="250">
        <f t="shared" si="17"/>
        <v>917</v>
      </c>
      <c r="J71" s="249">
        <f>SUM(J69:J70)</f>
        <v>1124</v>
      </c>
      <c r="K71" s="249">
        <f>SUM(K69:K70)</f>
        <v>689</v>
      </c>
      <c r="L71" s="249">
        <f>SUM(L69:L70)</f>
        <v>1813</v>
      </c>
      <c r="M71" s="173">
        <f>SUM(M69:M70)</f>
        <v>2311</v>
      </c>
      <c r="N71" s="174">
        <f>SUM(N69:N70)</f>
        <v>1701</v>
      </c>
      <c r="O71" s="175">
        <f t="shared" si="4"/>
        <v>4012</v>
      </c>
    </row>
    <row r="72" spans="2:15" ht="12.75">
      <c r="B72" s="265"/>
      <c r="C72" s="161" t="s">
        <v>230</v>
      </c>
      <c r="D72" s="6">
        <v>146</v>
      </c>
      <c r="E72" s="404">
        <v>161</v>
      </c>
      <c r="F72" s="144">
        <f>SUM(D72:E72)</f>
        <v>307</v>
      </c>
      <c r="G72" s="6"/>
      <c r="H72" s="404"/>
      <c r="I72" s="136"/>
      <c r="J72" s="6"/>
      <c r="K72" s="404"/>
      <c r="L72" s="405"/>
      <c r="M72" s="8">
        <f aca="true" t="shared" si="19" ref="M72:N74">+D72+G72</f>
        <v>146</v>
      </c>
      <c r="N72" s="9">
        <f t="shared" si="19"/>
        <v>161</v>
      </c>
      <c r="O72" s="92">
        <f>SUM(M72:N72)</f>
        <v>307</v>
      </c>
    </row>
    <row r="73" spans="2:15" ht="15">
      <c r="B73" s="258" t="s">
        <v>232</v>
      </c>
      <c r="C73" s="242" t="s">
        <v>231</v>
      </c>
      <c r="D73" s="17">
        <v>185</v>
      </c>
      <c r="E73" s="248">
        <v>136</v>
      </c>
      <c r="F73" s="363">
        <f>SUM(D73:E73)</f>
        <v>321</v>
      </c>
      <c r="G73" s="17">
        <v>148</v>
      </c>
      <c r="H73" s="248">
        <v>99</v>
      </c>
      <c r="I73" s="124">
        <f>SUM(G73:H73)</f>
        <v>247</v>
      </c>
      <c r="J73" s="17"/>
      <c r="K73" s="248"/>
      <c r="L73" s="138"/>
      <c r="M73" s="78">
        <f t="shared" si="19"/>
        <v>333</v>
      </c>
      <c r="N73" s="152">
        <f t="shared" si="19"/>
        <v>235</v>
      </c>
      <c r="O73" s="139">
        <f>SUM(M73:N73)</f>
        <v>568</v>
      </c>
    </row>
    <row r="74" spans="2:15" ht="15.75" thickBot="1">
      <c r="B74" s="258"/>
      <c r="C74" s="241" t="s">
        <v>299</v>
      </c>
      <c r="D74" s="25">
        <v>99</v>
      </c>
      <c r="E74" s="26">
        <v>150</v>
      </c>
      <c r="F74" s="138">
        <f>SUM(D74:E74)</f>
        <v>249</v>
      </c>
      <c r="G74" s="25"/>
      <c r="H74" s="628"/>
      <c r="I74" s="141"/>
      <c r="J74" s="25"/>
      <c r="K74" s="628"/>
      <c r="L74" s="141"/>
      <c r="M74" s="78">
        <f t="shared" si="19"/>
        <v>99</v>
      </c>
      <c r="N74" s="152">
        <f t="shared" si="19"/>
        <v>150</v>
      </c>
      <c r="O74" s="139">
        <f>SUM(M74:N74)</f>
        <v>249</v>
      </c>
    </row>
    <row r="75" spans="2:15" ht="15.75" thickBot="1">
      <c r="B75" s="263" t="s">
        <v>16</v>
      </c>
      <c r="C75" s="28" t="s">
        <v>30</v>
      </c>
      <c r="D75" s="249">
        <f>SUM(D72:D74)</f>
        <v>430</v>
      </c>
      <c r="E75" s="610">
        <f>SUM(E72:E74)</f>
        <v>447</v>
      </c>
      <c r="F75" s="356">
        <f>SUM(D75:E75)</f>
        <v>877</v>
      </c>
      <c r="G75" s="249">
        <f>SUM(G72:G74)</f>
        <v>148</v>
      </c>
      <c r="H75" s="250">
        <f>SUM(H72:H74)</f>
        <v>99</v>
      </c>
      <c r="I75" s="250">
        <f>+G75+H75</f>
        <v>247</v>
      </c>
      <c r="J75" s="249"/>
      <c r="K75" s="250"/>
      <c r="L75" s="250"/>
      <c r="M75" s="173">
        <f>SUM(M72:M74)</f>
        <v>578</v>
      </c>
      <c r="N75" s="175">
        <f>SUM(N72:N74)</f>
        <v>546</v>
      </c>
      <c r="O75" s="174">
        <f>SUM(M75:N75)</f>
        <v>1124</v>
      </c>
    </row>
    <row r="76" spans="2:15" ht="15">
      <c r="B76" s="262"/>
      <c r="C76" s="161" t="s">
        <v>321</v>
      </c>
      <c r="D76" s="6">
        <v>48</v>
      </c>
      <c r="E76" s="404">
        <v>54</v>
      </c>
      <c r="F76" s="144">
        <f>+D76+E76</f>
        <v>102</v>
      </c>
      <c r="G76" s="598"/>
      <c r="H76" s="599"/>
      <c r="I76" s="599"/>
      <c r="J76" s="598"/>
      <c r="K76" s="599"/>
      <c r="L76" s="629"/>
      <c r="M76" s="6">
        <f aca="true" t="shared" si="20" ref="M76:N80">+D76</f>
        <v>48</v>
      </c>
      <c r="N76" s="404">
        <f t="shared" si="20"/>
        <v>54</v>
      </c>
      <c r="O76" s="92">
        <f>+M76+N76</f>
        <v>102</v>
      </c>
    </row>
    <row r="77" spans="2:15" ht="15">
      <c r="B77" s="258"/>
      <c r="C77" s="790" t="s">
        <v>390</v>
      </c>
      <c r="D77" s="30">
        <v>21</v>
      </c>
      <c r="E77" s="362">
        <v>18</v>
      </c>
      <c r="F77" s="124">
        <f>+D77+E77</f>
        <v>39</v>
      </c>
      <c r="G77" s="791"/>
      <c r="H77" s="792"/>
      <c r="I77" s="792"/>
      <c r="J77" s="791"/>
      <c r="K77" s="792"/>
      <c r="L77" s="793"/>
      <c r="M77" s="17">
        <f t="shared" si="20"/>
        <v>21</v>
      </c>
      <c r="N77" s="248">
        <f t="shared" si="20"/>
        <v>18</v>
      </c>
      <c r="O77" s="139">
        <f>+M77+N77</f>
        <v>39</v>
      </c>
    </row>
    <row r="78" spans="2:15" ht="15.75" thickBot="1">
      <c r="B78" s="258" t="s">
        <v>235</v>
      </c>
      <c r="C78" s="242" t="s">
        <v>322</v>
      </c>
      <c r="D78" s="17">
        <v>234</v>
      </c>
      <c r="E78" s="248">
        <v>229</v>
      </c>
      <c r="F78" s="381">
        <f>+D78+E78</f>
        <v>463</v>
      </c>
      <c r="G78" s="607"/>
      <c r="H78" s="608"/>
      <c r="I78" s="608"/>
      <c r="J78" s="607"/>
      <c r="K78" s="608"/>
      <c r="L78" s="630"/>
      <c r="M78" s="672">
        <f t="shared" si="20"/>
        <v>234</v>
      </c>
      <c r="N78" s="369">
        <f t="shared" si="20"/>
        <v>229</v>
      </c>
      <c r="O78" s="743">
        <f>+M78+N78</f>
        <v>463</v>
      </c>
    </row>
    <row r="79" spans="2:15" ht="19.5" customHeight="1" thickBot="1">
      <c r="B79" s="263"/>
      <c r="C79" s="28" t="s">
        <v>30</v>
      </c>
      <c r="D79" s="249">
        <f>+D76+D77+D78</f>
        <v>303</v>
      </c>
      <c r="E79" s="249">
        <f>+E76+E77+E78</f>
        <v>301</v>
      </c>
      <c r="F79" s="249">
        <f>+F76+F77+F78</f>
        <v>604</v>
      </c>
      <c r="G79" s="249"/>
      <c r="H79" s="249"/>
      <c r="I79" s="249"/>
      <c r="J79" s="249"/>
      <c r="K79" s="249"/>
      <c r="L79" s="249"/>
      <c r="M79" s="249">
        <f>+M76+M77+M78</f>
        <v>303</v>
      </c>
      <c r="N79" s="249">
        <f>+N76+N77+N78</f>
        <v>301</v>
      </c>
      <c r="O79" s="249">
        <f>+O76+O77+O78</f>
        <v>604</v>
      </c>
    </row>
    <row r="80" spans="2:15" ht="12.75" customHeight="1">
      <c r="B80" s="256"/>
      <c r="C80" s="48" t="s">
        <v>77</v>
      </c>
      <c r="D80" s="6">
        <v>146</v>
      </c>
      <c r="E80" s="50">
        <v>365</v>
      </c>
      <c r="F80" s="144">
        <f t="shared" si="7"/>
        <v>511</v>
      </c>
      <c r="G80" s="631"/>
      <c r="H80" s="632"/>
      <c r="I80" s="633"/>
      <c r="J80" s="631"/>
      <c r="K80" s="632"/>
      <c r="L80" s="633"/>
      <c r="M80" s="6">
        <f t="shared" si="20"/>
        <v>146</v>
      </c>
      <c r="N80" s="50">
        <f t="shared" si="20"/>
        <v>365</v>
      </c>
      <c r="O80" s="51">
        <f t="shared" si="4"/>
        <v>511</v>
      </c>
    </row>
    <row r="81" spans="2:15" ht="12.75" customHeight="1">
      <c r="B81" s="257"/>
      <c r="C81" s="20" t="s">
        <v>78</v>
      </c>
      <c r="D81" s="30">
        <v>137</v>
      </c>
      <c r="E81" s="126">
        <v>185</v>
      </c>
      <c r="F81" s="127">
        <f t="shared" si="7"/>
        <v>322</v>
      </c>
      <c r="G81" s="30">
        <v>29</v>
      </c>
      <c r="H81" s="126">
        <v>81</v>
      </c>
      <c r="I81" s="127">
        <f>+G81+H81</f>
        <v>110</v>
      </c>
      <c r="J81" s="30"/>
      <c r="K81" s="126"/>
      <c r="L81" s="127"/>
      <c r="M81" s="30">
        <f>+D81+G81</f>
        <v>166</v>
      </c>
      <c r="N81" s="53">
        <f>+E81+H81</f>
        <v>266</v>
      </c>
      <c r="O81" s="54">
        <f t="shared" si="4"/>
        <v>432</v>
      </c>
    </row>
    <row r="82" spans="2:15" ht="15">
      <c r="B82" s="258"/>
      <c r="C82" s="23" t="s">
        <v>79</v>
      </c>
      <c r="D82" s="17">
        <v>147</v>
      </c>
      <c r="E82" s="59">
        <v>495</v>
      </c>
      <c r="F82" s="124">
        <f t="shared" si="7"/>
        <v>642</v>
      </c>
      <c r="G82" s="17"/>
      <c r="H82" s="59"/>
      <c r="I82" s="124"/>
      <c r="J82" s="17"/>
      <c r="K82" s="59"/>
      <c r="L82" s="124"/>
      <c r="M82" s="17">
        <f>+D82</f>
        <v>147</v>
      </c>
      <c r="N82" s="56">
        <f>+E82</f>
        <v>495</v>
      </c>
      <c r="O82" s="57">
        <f t="shared" si="4"/>
        <v>642</v>
      </c>
    </row>
    <row r="83" spans="2:15" ht="15">
      <c r="B83" s="258" t="s">
        <v>80</v>
      </c>
      <c r="C83" s="58" t="s">
        <v>81</v>
      </c>
      <c r="D83" s="123">
        <v>182</v>
      </c>
      <c r="E83" s="59">
        <v>169</v>
      </c>
      <c r="F83" s="124">
        <f t="shared" si="7"/>
        <v>351</v>
      </c>
      <c r="G83" s="634"/>
      <c r="H83" s="635"/>
      <c r="I83" s="636"/>
      <c r="J83" s="634"/>
      <c r="K83" s="635"/>
      <c r="L83" s="636"/>
      <c r="M83" s="17">
        <f>+D83</f>
        <v>182</v>
      </c>
      <c r="N83" s="56">
        <f>+E83</f>
        <v>169</v>
      </c>
      <c r="O83" s="57">
        <f t="shared" si="4"/>
        <v>351</v>
      </c>
    </row>
    <row r="84" spans="2:15" ht="12.75" customHeight="1">
      <c r="B84" s="266"/>
      <c r="C84" s="23" t="s">
        <v>82</v>
      </c>
      <c r="D84" s="17">
        <v>313</v>
      </c>
      <c r="E84" s="59">
        <v>132</v>
      </c>
      <c r="F84" s="124">
        <f t="shared" si="7"/>
        <v>445</v>
      </c>
      <c r="G84" s="17">
        <v>19</v>
      </c>
      <c r="H84" s="59">
        <v>30</v>
      </c>
      <c r="I84" s="124">
        <f>SUM(G84:H84)</f>
        <v>49</v>
      </c>
      <c r="J84" s="17"/>
      <c r="K84" s="59"/>
      <c r="L84" s="124"/>
      <c r="M84" s="17">
        <f aca="true" t="shared" si="21" ref="M84:N90">+D84+G84</f>
        <v>332</v>
      </c>
      <c r="N84" s="59">
        <f t="shared" si="21"/>
        <v>162</v>
      </c>
      <c r="O84" s="57">
        <f t="shared" si="4"/>
        <v>494</v>
      </c>
    </row>
    <row r="85" spans="2:15" ht="15">
      <c r="B85" s="258" t="s">
        <v>26</v>
      </c>
      <c r="C85" s="60" t="s">
        <v>83</v>
      </c>
      <c r="D85" s="46">
        <v>108</v>
      </c>
      <c r="E85" s="637">
        <v>271</v>
      </c>
      <c r="F85" s="638">
        <f t="shared" si="7"/>
        <v>379</v>
      </c>
      <c r="G85" s="46">
        <v>10</v>
      </c>
      <c r="H85" s="637">
        <v>37</v>
      </c>
      <c r="I85" s="638">
        <f>SUM(G85:H85)</f>
        <v>47</v>
      </c>
      <c r="J85" s="46"/>
      <c r="K85" s="637"/>
      <c r="L85" s="638"/>
      <c r="M85" s="46">
        <f>+D85+G85</f>
        <v>118</v>
      </c>
      <c r="N85" s="62">
        <f>+E85+H85</f>
        <v>308</v>
      </c>
      <c r="O85" s="63">
        <f t="shared" si="4"/>
        <v>426</v>
      </c>
    </row>
    <row r="86" spans="2:15" ht="12.75" customHeight="1">
      <c r="B86" s="257"/>
      <c r="C86" s="23" t="s">
        <v>84</v>
      </c>
      <c r="D86" s="17">
        <v>100</v>
      </c>
      <c r="E86" s="59">
        <v>464</v>
      </c>
      <c r="F86" s="124">
        <f t="shared" si="7"/>
        <v>564</v>
      </c>
      <c r="G86" s="17">
        <v>6</v>
      </c>
      <c r="H86" s="59">
        <v>43</v>
      </c>
      <c r="I86" s="124">
        <f>SUM(G86:H86)</f>
        <v>49</v>
      </c>
      <c r="J86" s="17"/>
      <c r="K86" s="59"/>
      <c r="L86" s="124"/>
      <c r="M86" s="17">
        <f t="shared" si="21"/>
        <v>106</v>
      </c>
      <c r="N86" s="56">
        <f t="shared" si="21"/>
        <v>507</v>
      </c>
      <c r="O86" s="57">
        <f t="shared" si="4"/>
        <v>613</v>
      </c>
    </row>
    <row r="87" spans="2:15" ht="12.75" customHeight="1">
      <c r="B87" s="257"/>
      <c r="C87" s="65" t="s">
        <v>85</v>
      </c>
      <c r="D87" s="17">
        <v>204</v>
      </c>
      <c r="E87" s="59">
        <v>121</v>
      </c>
      <c r="F87" s="124">
        <f>SUM(D87:E87)</f>
        <v>325</v>
      </c>
      <c r="G87" s="17"/>
      <c r="H87" s="59"/>
      <c r="I87" s="124"/>
      <c r="J87" s="17"/>
      <c r="K87" s="59"/>
      <c r="L87" s="124"/>
      <c r="M87" s="17">
        <f>+D87</f>
        <v>204</v>
      </c>
      <c r="N87" s="56">
        <f>+E87</f>
        <v>121</v>
      </c>
      <c r="O87" s="57">
        <f>SUM(M87:N87)</f>
        <v>325</v>
      </c>
    </row>
    <row r="88" spans="2:15" ht="12.75" customHeight="1">
      <c r="B88" s="267"/>
      <c r="C88" s="23" t="s">
        <v>86</v>
      </c>
      <c r="D88" s="17">
        <v>50</v>
      </c>
      <c r="E88" s="59">
        <v>419</v>
      </c>
      <c r="F88" s="124">
        <f t="shared" si="7"/>
        <v>469</v>
      </c>
      <c r="G88" s="17">
        <v>3</v>
      </c>
      <c r="H88" s="59">
        <v>65</v>
      </c>
      <c r="I88" s="124">
        <f>SUM(G88:H88)</f>
        <v>68</v>
      </c>
      <c r="J88" s="17"/>
      <c r="K88" s="59"/>
      <c r="L88" s="124"/>
      <c r="M88" s="17">
        <f t="shared" si="21"/>
        <v>53</v>
      </c>
      <c r="N88" s="59">
        <f t="shared" si="21"/>
        <v>484</v>
      </c>
      <c r="O88" s="57">
        <f t="shared" si="4"/>
        <v>537</v>
      </c>
    </row>
    <row r="89" spans="2:15" ht="12.75" customHeight="1">
      <c r="B89" s="267"/>
      <c r="C89" s="23" t="s">
        <v>365</v>
      </c>
      <c r="D89" s="17">
        <v>13</v>
      </c>
      <c r="E89" s="59">
        <v>35</v>
      </c>
      <c r="F89" s="124">
        <f t="shared" si="7"/>
        <v>48</v>
      </c>
      <c r="G89" s="17"/>
      <c r="H89" s="59"/>
      <c r="I89" s="124"/>
      <c r="J89" s="17"/>
      <c r="K89" s="59"/>
      <c r="L89" s="124"/>
      <c r="M89" s="17">
        <f t="shared" si="21"/>
        <v>13</v>
      </c>
      <c r="N89" s="59">
        <f t="shared" si="21"/>
        <v>35</v>
      </c>
      <c r="O89" s="57">
        <f t="shared" si="4"/>
        <v>48</v>
      </c>
    </row>
    <row r="90" spans="2:15" ht="12.75" customHeight="1" thickBot="1">
      <c r="B90" s="267"/>
      <c r="C90" s="118" t="s">
        <v>87</v>
      </c>
      <c r="D90" s="17">
        <v>35</v>
      </c>
      <c r="E90" s="59">
        <v>115</v>
      </c>
      <c r="F90" s="124">
        <f t="shared" si="7"/>
        <v>150</v>
      </c>
      <c r="G90" s="17"/>
      <c r="H90" s="59"/>
      <c r="I90" s="639"/>
      <c r="J90" s="17"/>
      <c r="K90" s="59"/>
      <c r="L90" s="639"/>
      <c r="M90" s="17">
        <f t="shared" si="21"/>
        <v>35</v>
      </c>
      <c r="N90" s="59">
        <f t="shared" si="21"/>
        <v>115</v>
      </c>
      <c r="O90" s="57">
        <f t="shared" si="4"/>
        <v>150</v>
      </c>
    </row>
    <row r="91" spans="2:15" ht="15" thickBot="1">
      <c r="B91" s="259"/>
      <c r="C91" s="28" t="s">
        <v>30</v>
      </c>
      <c r="D91" s="249">
        <f>SUM(D80:D90)</f>
        <v>1435</v>
      </c>
      <c r="E91" s="614">
        <f>SUM(E80:E90)</f>
        <v>2771</v>
      </c>
      <c r="F91" s="150">
        <f t="shared" si="7"/>
        <v>4206</v>
      </c>
      <c r="G91" s="755">
        <f>SUM(G81:G90)</f>
        <v>67</v>
      </c>
      <c r="H91" s="150">
        <f>SUM(H81:H90)</f>
        <v>256</v>
      </c>
      <c r="I91" s="614">
        <f>SUM(G91:H91)</f>
        <v>323</v>
      </c>
      <c r="J91" s="754"/>
      <c r="K91" s="753"/>
      <c r="L91" s="753"/>
      <c r="M91" s="173">
        <f>SUM(M80:M90)</f>
        <v>1502</v>
      </c>
      <c r="N91" s="179">
        <f>SUM(N80:N90)</f>
        <v>3027</v>
      </c>
      <c r="O91" s="175">
        <f>SUM(M91:N91)</f>
        <v>4529</v>
      </c>
    </row>
    <row r="93" spans="2:15" ht="15.75">
      <c r="B93" s="818" t="s">
        <v>11</v>
      </c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</row>
    <row r="94" spans="2:15" ht="15.75">
      <c r="B94" s="818" t="s">
        <v>0</v>
      </c>
      <c r="C94" s="818"/>
      <c r="D94" s="818"/>
      <c r="E94" s="818"/>
      <c r="F94" s="818"/>
      <c r="G94" s="818"/>
      <c r="H94" s="818"/>
      <c r="I94" s="818"/>
      <c r="J94" s="818"/>
      <c r="K94" s="818"/>
      <c r="L94" s="818"/>
      <c r="M94" s="818"/>
      <c r="N94" s="818"/>
      <c r="O94" s="818"/>
    </row>
    <row r="95" spans="2:16" ht="15.75">
      <c r="B95" s="822" t="s">
        <v>371</v>
      </c>
      <c r="C95" s="822"/>
      <c r="D95" s="822"/>
      <c r="E95" s="822"/>
      <c r="F95" s="822"/>
      <c r="G95" s="822"/>
      <c r="H95" s="822"/>
      <c r="I95" s="822"/>
      <c r="J95" s="822"/>
      <c r="K95" s="822"/>
      <c r="L95" s="822"/>
      <c r="M95" s="822"/>
      <c r="N95" s="822"/>
      <c r="O95" s="822"/>
      <c r="P95" s="2"/>
    </row>
    <row r="96" spans="2:16" ht="16.5" thickBot="1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2"/>
    </row>
    <row r="97" spans="2:15" ht="15" customHeight="1" thickBot="1">
      <c r="B97" s="826" t="s">
        <v>35</v>
      </c>
      <c r="C97" s="826" t="s">
        <v>1</v>
      </c>
      <c r="D97" s="819" t="s">
        <v>2</v>
      </c>
      <c r="E97" s="820"/>
      <c r="F97" s="821"/>
      <c r="G97" s="819" t="s">
        <v>3</v>
      </c>
      <c r="H97" s="820"/>
      <c r="I97" s="820"/>
      <c r="J97" s="828" t="s">
        <v>264</v>
      </c>
      <c r="K97" s="829"/>
      <c r="L97" s="830"/>
      <c r="M97" s="823" t="s">
        <v>4</v>
      </c>
      <c r="N97" s="824"/>
      <c r="O97" s="825"/>
    </row>
    <row r="98" spans="2:15" ht="15" customHeight="1" thickBot="1">
      <c r="B98" s="827"/>
      <c r="C98" s="827"/>
      <c r="D98" s="10" t="s">
        <v>5</v>
      </c>
      <c r="E98" s="11" t="s">
        <v>6</v>
      </c>
      <c r="F98" s="5" t="s">
        <v>7</v>
      </c>
      <c r="G98" s="10" t="s">
        <v>5</v>
      </c>
      <c r="H98" s="11" t="s">
        <v>6</v>
      </c>
      <c r="I98" s="5" t="s">
        <v>7</v>
      </c>
      <c r="J98" s="201" t="s">
        <v>5</v>
      </c>
      <c r="K98" s="202" t="s">
        <v>6</v>
      </c>
      <c r="L98" s="203" t="s">
        <v>7</v>
      </c>
      <c r="M98" s="171" t="s">
        <v>5</v>
      </c>
      <c r="N98" s="170" t="s">
        <v>6</v>
      </c>
      <c r="O98" s="172" t="s">
        <v>7</v>
      </c>
    </row>
    <row r="99" spans="2:15" ht="15" customHeight="1">
      <c r="B99" s="268"/>
      <c r="C99" s="763" t="s">
        <v>212</v>
      </c>
      <c r="D99" s="640">
        <v>367</v>
      </c>
      <c r="E99" s="641">
        <v>57</v>
      </c>
      <c r="F99" s="144">
        <f aca="true" t="shared" si="22" ref="F99:F105">+D99+E99</f>
        <v>424</v>
      </c>
      <c r="G99" s="67"/>
      <c r="H99" s="377"/>
      <c r="I99" s="405"/>
      <c r="J99" s="67"/>
      <c r="K99" s="377"/>
      <c r="L99" s="405"/>
      <c r="M99" s="797">
        <f aca="true" t="shared" si="23" ref="M99:N104">+D99</f>
        <v>367</v>
      </c>
      <c r="N99" s="798">
        <f t="shared" si="23"/>
        <v>57</v>
      </c>
      <c r="O99" s="799">
        <f aca="true" t="shared" si="24" ref="O99:O105">+M99+N99</f>
        <v>424</v>
      </c>
    </row>
    <row r="100" spans="2:15" ht="15" customHeight="1">
      <c r="B100" s="268"/>
      <c r="C100" s="794" t="s">
        <v>391</v>
      </c>
      <c r="D100" s="796">
        <v>33</v>
      </c>
      <c r="E100" s="644">
        <v>7</v>
      </c>
      <c r="F100" s="127">
        <f t="shared" si="22"/>
        <v>40</v>
      </c>
      <c r="G100" s="229"/>
      <c r="H100" s="379"/>
      <c r="I100" s="359"/>
      <c r="J100" s="229"/>
      <c r="K100" s="379"/>
      <c r="L100" s="359"/>
      <c r="M100" s="229">
        <f t="shared" si="23"/>
        <v>33</v>
      </c>
      <c r="N100" s="252">
        <f t="shared" si="23"/>
        <v>7</v>
      </c>
      <c r="O100" s="41">
        <f t="shared" si="24"/>
        <v>40</v>
      </c>
    </row>
    <row r="101" spans="2:15" ht="15" customHeight="1">
      <c r="B101" s="258" t="s">
        <v>316</v>
      </c>
      <c r="C101" s="85" t="s">
        <v>92</v>
      </c>
      <c r="D101" s="795">
        <v>318</v>
      </c>
      <c r="E101" s="643"/>
      <c r="F101" s="127">
        <f t="shared" si="22"/>
        <v>318</v>
      </c>
      <c r="G101" s="69"/>
      <c r="H101" s="373"/>
      <c r="I101" s="370"/>
      <c r="J101" s="69"/>
      <c r="K101" s="373"/>
      <c r="L101" s="370"/>
      <c r="M101" s="246">
        <f t="shared" si="23"/>
        <v>318</v>
      </c>
      <c r="N101" s="235">
        <f t="shared" si="23"/>
        <v>0</v>
      </c>
      <c r="O101" s="84">
        <f t="shared" si="24"/>
        <v>318</v>
      </c>
    </row>
    <row r="102" spans="2:15" ht="15" customHeight="1">
      <c r="B102" s="258" t="s">
        <v>145</v>
      </c>
      <c r="C102" s="401" t="s">
        <v>94</v>
      </c>
      <c r="D102" s="642">
        <v>398</v>
      </c>
      <c r="E102" s="644">
        <v>97</v>
      </c>
      <c r="F102" s="124">
        <f t="shared" si="22"/>
        <v>495</v>
      </c>
      <c r="G102" s="645"/>
      <c r="H102" s="646"/>
      <c r="I102" s="646"/>
      <c r="J102" s="645"/>
      <c r="K102" s="646"/>
      <c r="L102" s="646"/>
      <c r="M102" s="246">
        <f t="shared" si="23"/>
        <v>398</v>
      </c>
      <c r="N102" s="235">
        <f t="shared" si="23"/>
        <v>97</v>
      </c>
      <c r="O102" s="84">
        <f t="shared" si="24"/>
        <v>495</v>
      </c>
    </row>
    <row r="103" spans="2:15" ht="15" customHeight="1">
      <c r="B103" s="258" t="s">
        <v>26</v>
      </c>
      <c r="C103" s="407" t="s">
        <v>286</v>
      </c>
      <c r="D103" s="642">
        <v>184</v>
      </c>
      <c r="E103" s="644">
        <v>84</v>
      </c>
      <c r="F103" s="124">
        <f t="shared" si="22"/>
        <v>268</v>
      </c>
      <c r="G103" s="645"/>
      <c r="H103" s="646"/>
      <c r="I103" s="646"/>
      <c r="J103" s="645"/>
      <c r="K103" s="646"/>
      <c r="L103" s="646"/>
      <c r="M103" s="229">
        <f t="shared" si="23"/>
        <v>184</v>
      </c>
      <c r="N103" s="252">
        <f t="shared" si="23"/>
        <v>84</v>
      </c>
      <c r="O103" s="41">
        <f t="shared" si="24"/>
        <v>268</v>
      </c>
    </row>
    <row r="104" spans="2:15" ht="15" customHeight="1" thickBot="1">
      <c r="B104" s="268"/>
      <c r="C104" s="220" t="s">
        <v>259</v>
      </c>
      <c r="D104" s="647">
        <v>209</v>
      </c>
      <c r="E104" s="648">
        <v>74</v>
      </c>
      <c r="F104" s="124">
        <f t="shared" si="22"/>
        <v>283</v>
      </c>
      <c r="G104" s="649"/>
      <c r="H104" s="650"/>
      <c r="I104" s="651"/>
      <c r="J104" s="649"/>
      <c r="K104" s="650"/>
      <c r="L104" s="651"/>
      <c r="M104" s="246">
        <f t="shared" si="23"/>
        <v>209</v>
      </c>
      <c r="N104" s="235">
        <f t="shared" si="23"/>
        <v>74</v>
      </c>
      <c r="O104" s="84">
        <f t="shared" si="24"/>
        <v>283</v>
      </c>
    </row>
    <row r="105" spans="2:15" ht="15" customHeight="1" thickBot="1">
      <c r="B105" s="268"/>
      <c r="C105" s="28" t="s">
        <v>30</v>
      </c>
      <c r="D105" s="249">
        <f>SUM(D99:D104)</f>
        <v>1509</v>
      </c>
      <c r="E105" s="354">
        <f>SUM(E99:E104)</f>
        <v>319</v>
      </c>
      <c r="F105" s="150">
        <f t="shared" si="22"/>
        <v>1828</v>
      </c>
      <c r="G105" s="652"/>
      <c r="H105" s="653"/>
      <c r="I105" s="654"/>
      <c r="J105" s="652"/>
      <c r="K105" s="653"/>
      <c r="L105" s="654"/>
      <c r="M105" s="172">
        <f>SUM(M99:M104)</f>
        <v>1509</v>
      </c>
      <c r="N105" s="172">
        <f>SUM(N99:N104)</f>
        <v>319</v>
      </c>
      <c r="O105" s="172">
        <f t="shared" si="24"/>
        <v>1828</v>
      </c>
    </row>
    <row r="106" spans="2:15" ht="15" customHeight="1">
      <c r="B106" s="265"/>
      <c r="C106" s="12" t="s">
        <v>9</v>
      </c>
      <c r="D106" s="67">
        <v>786</v>
      </c>
      <c r="E106" s="376">
        <v>815</v>
      </c>
      <c r="F106" s="144">
        <f aca="true" t="shared" si="25" ref="F106:F134">SUM(D106:E106)</f>
        <v>1601</v>
      </c>
      <c r="G106" s="655"/>
      <c r="H106" s="656"/>
      <c r="I106" s="657"/>
      <c r="J106" s="655"/>
      <c r="K106" s="656"/>
      <c r="L106" s="657"/>
      <c r="M106" s="67">
        <f>+D106</f>
        <v>786</v>
      </c>
      <c r="N106" s="68">
        <f>+E106</f>
        <v>815</v>
      </c>
      <c r="O106" s="36">
        <f aca="true" t="shared" si="26" ref="O106:O131">SUM(M106:N106)</f>
        <v>1601</v>
      </c>
    </row>
    <row r="107" spans="2:15" ht="15" customHeight="1" thickBot="1">
      <c r="B107" s="258" t="s">
        <v>8</v>
      </c>
      <c r="C107" s="20" t="s">
        <v>36</v>
      </c>
      <c r="D107" s="658">
        <v>269</v>
      </c>
      <c r="E107" s="659">
        <v>327</v>
      </c>
      <c r="F107" s="381">
        <f t="shared" si="25"/>
        <v>596</v>
      </c>
      <c r="G107" s="660"/>
      <c r="H107" s="661"/>
      <c r="I107" s="662"/>
      <c r="J107" s="660"/>
      <c r="K107" s="661"/>
      <c r="L107" s="662"/>
      <c r="M107" s="69">
        <f>+D107</f>
        <v>269</v>
      </c>
      <c r="N107" s="70">
        <f>+E107</f>
        <v>327</v>
      </c>
      <c r="O107" s="29">
        <f t="shared" si="26"/>
        <v>596</v>
      </c>
    </row>
    <row r="108" spans="2:15" ht="15" customHeight="1" thickBot="1">
      <c r="B108" s="263"/>
      <c r="C108" s="71" t="s">
        <v>30</v>
      </c>
      <c r="D108" s="249">
        <f>SUM(D106:D107)</f>
        <v>1055</v>
      </c>
      <c r="E108" s="354">
        <f>SUM(E106:E107)</f>
        <v>1142</v>
      </c>
      <c r="F108" s="150">
        <f t="shared" si="25"/>
        <v>2197</v>
      </c>
      <c r="G108" s="249"/>
      <c r="H108" s="354"/>
      <c r="I108" s="150"/>
      <c r="J108" s="249"/>
      <c r="K108" s="354"/>
      <c r="L108" s="150"/>
      <c r="M108" s="181">
        <f>SUM(M106:M107)</f>
        <v>1055</v>
      </c>
      <c r="N108" s="182">
        <f>SUM(N106:N107)</f>
        <v>1142</v>
      </c>
      <c r="O108" s="183">
        <f t="shared" si="26"/>
        <v>2197</v>
      </c>
    </row>
    <row r="109" spans="1:15" ht="15" customHeight="1" thickBot="1">
      <c r="A109" s="1"/>
      <c r="B109" s="835" t="s">
        <v>236</v>
      </c>
      <c r="C109" s="162" t="s">
        <v>237</v>
      </c>
      <c r="D109" s="67">
        <v>79</v>
      </c>
      <c r="E109" s="376">
        <v>153</v>
      </c>
      <c r="F109" s="144">
        <f>SUM(D109:E109)</f>
        <v>232</v>
      </c>
      <c r="G109" s="249"/>
      <c r="H109" s="250"/>
      <c r="I109" s="250"/>
      <c r="J109" s="249"/>
      <c r="K109" s="250"/>
      <c r="L109" s="250"/>
      <c r="M109" s="67">
        <f>+D109</f>
        <v>79</v>
      </c>
      <c r="N109" s="68">
        <f>+E109</f>
        <v>153</v>
      </c>
      <c r="O109" s="36">
        <f>SUM(M109:N109)</f>
        <v>232</v>
      </c>
    </row>
    <row r="110" spans="1:15" ht="15" customHeight="1" thickBot="1">
      <c r="A110" s="1"/>
      <c r="B110" s="836"/>
      <c r="C110" s="402" t="s">
        <v>325</v>
      </c>
      <c r="D110" s="658">
        <v>86</v>
      </c>
      <c r="E110" s="659">
        <v>80</v>
      </c>
      <c r="F110" s="381">
        <f>SUM(D110:E110)</f>
        <v>166</v>
      </c>
      <c r="G110" s="249"/>
      <c r="H110" s="250"/>
      <c r="I110" s="250"/>
      <c r="J110" s="249"/>
      <c r="K110" s="250"/>
      <c r="L110" s="250"/>
      <c r="M110" s="69">
        <f>+D110</f>
        <v>86</v>
      </c>
      <c r="N110" s="70">
        <f>+E110</f>
        <v>80</v>
      </c>
      <c r="O110" s="29">
        <f>SUM(M110:N110)</f>
        <v>166</v>
      </c>
    </row>
    <row r="111" spans="1:15" ht="15" customHeight="1" thickBot="1">
      <c r="A111" s="1"/>
      <c r="B111" s="837"/>
      <c r="C111" s="403" t="s">
        <v>30</v>
      </c>
      <c r="D111" s="614">
        <f>+D109+D110</f>
        <v>165</v>
      </c>
      <c r="E111" s="614">
        <f>+E109+E110</f>
        <v>233</v>
      </c>
      <c r="F111" s="150">
        <f>+F109+F110</f>
        <v>398</v>
      </c>
      <c r="G111" s="249"/>
      <c r="H111" s="250"/>
      <c r="I111" s="250"/>
      <c r="J111" s="249"/>
      <c r="K111" s="250"/>
      <c r="L111" s="250"/>
      <c r="M111" s="178">
        <f>+M109+M110</f>
        <v>165</v>
      </c>
      <c r="N111" s="178">
        <f>+N109+N110</f>
        <v>233</v>
      </c>
      <c r="O111" s="178">
        <f>+O109+O110</f>
        <v>398</v>
      </c>
    </row>
    <row r="112" spans="1:15" ht="15" customHeight="1" thickBot="1">
      <c r="A112" s="1"/>
      <c r="B112" s="255" t="s">
        <v>13</v>
      </c>
      <c r="C112" s="764" t="s">
        <v>14</v>
      </c>
      <c r="D112" s="614">
        <v>250</v>
      </c>
      <c r="E112" s="354">
        <v>328</v>
      </c>
      <c r="F112" s="150">
        <f t="shared" si="25"/>
        <v>578</v>
      </c>
      <c r="G112" s="249"/>
      <c r="H112" s="250"/>
      <c r="I112" s="250"/>
      <c r="J112" s="249"/>
      <c r="K112" s="250"/>
      <c r="L112" s="250"/>
      <c r="M112" s="178">
        <f>+D112</f>
        <v>250</v>
      </c>
      <c r="N112" s="179">
        <f>+E112</f>
        <v>328</v>
      </c>
      <c r="O112" s="175">
        <f t="shared" si="26"/>
        <v>578</v>
      </c>
    </row>
    <row r="113" spans="1:16" s="2" customFormat="1" ht="15" customHeight="1">
      <c r="A113" s="3"/>
      <c r="B113" s="269"/>
      <c r="C113" s="89" t="s">
        <v>95</v>
      </c>
      <c r="D113" s="6">
        <v>90</v>
      </c>
      <c r="E113" s="663">
        <v>241</v>
      </c>
      <c r="F113" s="144">
        <f>SUM(D113:E113)</f>
        <v>331</v>
      </c>
      <c r="G113" s="6">
        <v>66</v>
      </c>
      <c r="H113" s="664">
        <v>162</v>
      </c>
      <c r="I113" s="136">
        <f>SUM(G113:H113)</f>
        <v>228</v>
      </c>
      <c r="J113" s="6"/>
      <c r="K113" s="664"/>
      <c r="L113" s="136"/>
      <c r="M113" s="90">
        <f aca="true" t="shared" si="27" ref="M113:N116">+D113+G113</f>
        <v>156</v>
      </c>
      <c r="N113" s="744">
        <f t="shared" si="27"/>
        <v>403</v>
      </c>
      <c r="O113" s="92">
        <f>SUM(M113:N113)</f>
        <v>559</v>
      </c>
      <c r="P113"/>
    </row>
    <row r="114" spans="1:16" s="2" customFormat="1" ht="15" customHeight="1">
      <c r="A114" s="3"/>
      <c r="B114" s="258" t="s">
        <v>261</v>
      </c>
      <c r="C114" s="93" t="s">
        <v>96</v>
      </c>
      <c r="D114" s="30">
        <v>120</v>
      </c>
      <c r="E114" s="126">
        <v>283</v>
      </c>
      <c r="F114" s="127">
        <f>SUM(D114:E114)</f>
        <v>403</v>
      </c>
      <c r="G114" s="30"/>
      <c r="H114" s="362"/>
      <c r="I114" s="364"/>
      <c r="J114" s="30"/>
      <c r="K114" s="362"/>
      <c r="L114" s="364"/>
      <c r="M114" s="16">
        <f t="shared" si="27"/>
        <v>120</v>
      </c>
      <c r="N114" s="745">
        <f t="shared" si="27"/>
        <v>283</v>
      </c>
      <c r="O114" s="139">
        <f>SUM(M114:N114)</f>
        <v>403</v>
      </c>
      <c r="P114"/>
    </row>
    <row r="115" spans="1:16" s="2" customFormat="1" ht="15" customHeight="1">
      <c r="A115" s="3"/>
      <c r="B115" s="258"/>
      <c r="C115" s="93" t="s">
        <v>366</v>
      </c>
      <c r="D115" s="730">
        <v>35</v>
      </c>
      <c r="E115" s="248">
        <v>45</v>
      </c>
      <c r="F115" s="124">
        <f>SUM(D115:E115)</f>
        <v>80</v>
      </c>
      <c r="G115" s="123"/>
      <c r="H115" s="59"/>
      <c r="I115" s="124"/>
      <c r="J115" s="17"/>
      <c r="K115" s="248"/>
      <c r="L115" s="358"/>
      <c r="M115" s="16">
        <f t="shared" si="27"/>
        <v>35</v>
      </c>
      <c r="N115" s="745">
        <f t="shared" si="27"/>
        <v>45</v>
      </c>
      <c r="O115" s="139">
        <f>SUM(M115:N115)</f>
        <v>80</v>
      </c>
      <c r="P115"/>
    </row>
    <row r="116" spans="2:15" ht="15" customHeight="1" thickBot="1">
      <c r="B116" s="258" t="s">
        <v>262</v>
      </c>
      <c r="C116" s="96" t="s">
        <v>97</v>
      </c>
      <c r="D116" s="128">
        <v>100</v>
      </c>
      <c r="E116" s="253">
        <v>227</v>
      </c>
      <c r="F116" s="130">
        <f>SUM(D116:E116)</f>
        <v>327</v>
      </c>
      <c r="G116" s="25">
        <v>66</v>
      </c>
      <c r="H116" s="26">
        <v>164</v>
      </c>
      <c r="I116" s="141">
        <f>SUM(G116:H116)</f>
        <v>230</v>
      </c>
      <c r="J116" s="25"/>
      <c r="K116" s="26"/>
      <c r="L116" s="141"/>
      <c r="M116" s="436">
        <f t="shared" si="27"/>
        <v>166</v>
      </c>
      <c r="N116" s="746">
        <f t="shared" si="27"/>
        <v>391</v>
      </c>
      <c r="O116" s="743">
        <f>SUM(M116:N116)</f>
        <v>557</v>
      </c>
    </row>
    <row r="117" spans="2:15" ht="15" customHeight="1" thickBot="1">
      <c r="B117" s="270"/>
      <c r="C117" s="71" t="s">
        <v>30</v>
      </c>
      <c r="D117" s="249">
        <f>SUM(D113:D116)</f>
        <v>345</v>
      </c>
      <c r="E117" s="356">
        <f>SUM(E113:E116)</f>
        <v>796</v>
      </c>
      <c r="F117" s="150">
        <f>SUM(D117:E117)</f>
        <v>1141</v>
      </c>
      <c r="G117" s="249">
        <f>SUM(G113:G116)</f>
        <v>132</v>
      </c>
      <c r="H117" s="610">
        <f>SUM(H113:H116)</f>
        <v>326</v>
      </c>
      <c r="I117" s="610">
        <f>SUM(G117:H117)</f>
        <v>458</v>
      </c>
      <c r="J117" s="249"/>
      <c r="K117" s="610"/>
      <c r="L117" s="610"/>
      <c r="M117" s="178">
        <f>SUM(M113:M116)</f>
        <v>477</v>
      </c>
      <c r="N117" s="179">
        <f>SUM(N113:N116)</f>
        <v>1122</v>
      </c>
      <c r="O117" s="174">
        <f>SUM(M117:N117)</f>
        <v>1599</v>
      </c>
    </row>
    <row r="118" spans="2:15" ht="15" customHeight="1">
      <c r="B118" s="260"/>
      <c r="C118" s="32" t="s">
        <v>31</v>
      </c>
      <c r="D118" s="67">
        <v>88</v>
      </c>
      <c r="E118" s="377">
        <v>147</v>
      </c>
      <c r="F118" s="624">
        <f t="shared" si="25"/>
        <v>235</v>
      </c>
      <c r="G118" s="67"/>
      <c r="H118" s="377"/>
      <c r="I118" s="405"/>
      <c r="J118" s="67"/>
      <c r="K118" s="377"/>
      <c r="L118" s="405"/>
      <c r="M118" s="66">
        <f aca="true" t="shared" si="28" ref="M118:M123">+D118</f>
        <v>88</v>
      </c>
      <c r="N118" s="72">
        <f>+E118+H118</f>
        <v>147</v>
      </c>
      <c r="O118" s="73">
        <f t="shared" si="26"/>
        <v>235</v>
      </c>
    </row>
    <row r="119" spans="2:15" ht="15" customHeight="1">
      <c r="B119" s="257"/>
      <c r="C119" s="74" t="s">
        <v>32</v>
      </c>
      <c r="D119" s="69">
        <v>70</v>
      </c>
      <c r="E119" s="373">
        <v>155</v>
      </c>
      <c r="F119" s="374">
        <f t="shared" si="25"/>
        <v>225</v>
      </c>
      <c r="G119" s="69"/>
      <c r="H119" s="373"/>
      <c r="I119" s="370"/>
      <c r="J119" s="69"/>
      <c r="K119" s="373"/>
      <c r="L119" s="370"/>
      <c r="M119" s="234">
        <f t="shared" si="28"/>
        <v>70</v>
      </c>
      <c r="N119" s="75">
        <f aca="true" t="shared" si="29" ref="N119:N130">+E119</f>
        <v>155</v>
      </c>
      <c r="O119" s="76">
        <f t="shared" si="26"/>
        <v>225</v>
      </c>
    </row>
    <row r="120" spans="2:15" ht="15" customHeight="1">
      <c r="B120" s="271"/>
      <c r="C120" s="23" t="s">
        <v>10</v>
      </c>
      <c r="D120" s="645"/>
      <c r="E120" s="379">
        <v>1</v>
      </c>
      <c r="F120" s="358">
        <f t="shared" si="25"/>
        <v>1</v>
      </c>
      <c r="G120" s="645"/>
      <c r="H120" s="646"/>
      <c r="I120" s="646"/>
      <c r="J120" s="645"/>
      <c r="K120" s="646"/>
      <c r="L120" s="646"/>
      <c r="M120" s="234">
        <f t="shared" si="28"/>
        <v>0</v>
      </c>
      <c r="N120" s="18">
        <f t="shared" si="29"/>
        <v>1</v>
      </c>
      <c r="O120" s="19">
        <f t="shared" si="26"/>
        <v>1</v>
      </c>
    </row>
    <row r="121" spans="2:15" ht="15" customHeight="1">
      <c r="B121" s="257"/>
      <c r="C121" s="23" t="s">
        <v>33</v>
      </c>
      <c r="D121" s="17">
        <v>95</v>
      </c>
      <c r="E121" s="248">
        <v>142</v>
      </c>
      <c r="F121" s="765">
        <f t="shared" si="25"/>
        <v>237</v>
      </c>
      <c r="G121" s="645"/>
      <c r="H121" s="646"/>
      <c r="I121" s="646"/>
      <c r="J121" s="645"/>
      <c r="K121" s="646"/>
      <c r="L121" s="646"/>
      <c r="M121" s="234">
        <f t="shared" si="28"/>
        <v>95</v>
      </c>
      <c r="N121" s="18">
        <f t="shared" si="29"/>
        <v>142</v>
      </c>
      <c r="O121" s="19">
        <f t="shared" si="26"/>
        <v>237</v>
      </c>
    </row>
    <row r="122" spans="2:15" ht="15" customHeight="1">
      <c r="B122" s="257"/>
      <c r="C122" s="23" t="s">
        <v>263</v>
      </c>
      <c r="D122" s="229">
        <v>2</v>
      </c>
      <c r="E122" s="379">
        <v>20</v>
      </c>
      <c r="F122" s="358">
        <f t="shared" si="25"/>
        <v>22</v>
      </c>
      <c r="G122" s="645"/>
      <c r="H122" s="646"/>
      <c r="I122" s="665"/>
      <c r="J122" s="645"/>
      <c r="K122" s="646"/>
      <c r="L122" s="665"/>
      <c r="M122" s="17">
        <f t="shared" si="28"/>
        <v>2</v>
      </c>
      <c r="N122" s="18">
        <f t="shared" si="29"/>
        <v>20</v>
      </c>
      <c r="O122" s="19">
        <f t="shared" si="26"/>
        <v>22</v>
      </c>
    </row>
    <row r="123" spans="2:15" ht="15" customHeight="1">
      <c r="B123" s="258" t="s">
        <v>27</v>
      </c>
      <c r="C123" s="23" t="s">
        <v>285</v>
      </c>
      <c r="D123" s="229">
        <v>16</v>
      </c>
      <c r="E123" s="379">
        <v>81</v>
      </c>
      <c r="F123" s="358">
        <f t="shared" si="25"/>
        <v>97</v>
      </c>
      <c r="G123" s="645"/>
      <c r="H123" s="646"/>
      <c r="I123" s="665"/>
      <c r="J123" s="645"/>
      <c r="K123" s="646"/>
      <c r="L123" s="665"/>
      <c r="M123" s="17">
        <f t="shared" si="28"/>
        <v>16</v>
      </c>
      <c r="N123" s="18">
        <f t="shared" si="29"/>
        <v>81</v>
      </c>
      <c r="O123" s="19">
        <f t="shared" si="26"/>
        <v>97</v>
      </c>
    </row>
    <row r="124" spans="2:15" ht="15" customHeight="1">
      <c r="B124" s="258"/>
      <c r="C124" s="24" t="s">
        <v>34</v>
      </c>
      <c r="D124" s="69">
        <v>110</v>
      </c>
      <c r="E124" s="373">
        <v>123</v>
      </c>
      <c r="F124" s="374">
        <f t="shared" si="25"/>
        <v>233</v>
      </c>
      <c r="G124" s="666"/>
      <c r="H124" s="667"/>
      <c r="I124" s="668"/>
      <c r="J124" s="666"/>
      <c r="K124" s="667"/>
      <c r="L124" s="668"/>
      <c r="M124" s="25">
        <f aca="true" t="shared" si="30" ref="M124:M130">+D124</f>
        <v>110</v>
      </c>
      <c r="N124" s="26">
        <f t="shared" si="29"/>
        <v>123</v>
      </c>
      <c r="O124" s="27">
        <f t="shared" si="26"/>
        <v>233</v>
      </c>
    </row>
    <row r="125" spans="2:15" ht="15" customHeight="1">
      <c r="B125" s="258" t="s">
        <v>26</v>
      </c>
      <c r="C125" s="23" t="s">
        <v>12</v>
      </c>
      <c r="D125" s="229">
        <v>7</v>
      </c>
      <c r="E125" s="669">
        <v>12</v>
      </c>
      <c r="F125" s="358">
        <f t="shared" si="25"/>
        <v>19</v>
      </c>
      <c r="G125" s="229"/>
      <c r="H125" s="379"/>
      <c r="I125" s="379"/>
      <c r="J125" s="229"/>
      <c r="K125" s="379"/>
      <c r="L125" s="379"/>
      <c r="M125" s="78">
        <f t="shared" si="30"/>
        <v>7</v>
      </c>
      <c r="N125" s="18">
        <f t="shared" si="29"/>
        <v>12</v>
      </c>
      <c r="O125" s="19">
        <f t="shared" si="26"/>
        <v>19</v>
      </c>
    </row>
    <row r="126" spans="2:15" ht="15" customHeight="1">
      <c r="B126" s="257"/>
      <c r="C126" s="23" t="s">
        <v>88</v>
      </c>
      <c r="D126" s="229">
        <v>58</v>
      </c>
      <c r="E126" s="379">
        <v>187</v>
      </c>
      <c r="F126" s="358">
        <f t="shared" si="25"/>
        <v>245</v>
      </c>
      <c r="G126" s="229"/>
      <c r="H126" s="379"/>
      <c r="I126" s="359"/>
      <c r="J126" s="229"/>
      <c r="K126" s="379"/>
      <c r="L126" s="359"/>
      <c r="M126" s="77">
        <f t="shared" si="30"/>
        <v>58</v>
      </c>
      <c r="N126" s="79">
        <f t="shared" si="29"/>
        <v>187</v>
      </c>
      <c r="O126" s="19">
        <f t="shared" si="26"/>
        <v>245</v>
      </c>
    </row>
    <row r="127" spans="2:15" ht="15" customHeight="1">
      <c r="B127" s="258"/>
      <c r="C127" s="131" t="s">
        <v>89</v>
      </c>
      <c r="D127" s="229">
        <v>17</v>
      </c>
      <c r="E127" s="379">
        <v>56</v>
      </c>
      <c r="F127" s="358">
        <f>SUM(D127:E127)</f>
        <v>73</v>
      </c>
      <c r="G127" s="645"/>
      <c r="H127" s="646"/>
      <c r="I127" s="646"/>
      <c r="J127" s="645"/>
      <c r="K127" s="646"/>
      <c r="L127" s="646"/>
      <c r="M127" s="17">
        <f t="shared" si="30"/>
        <v>17</v>
      </c>
      <c r="N127" s="18">
        <f t="shared" si="29"/>
        <v>56</v>
      </c>
      <c r="O127" s="19">
        <f t="shared" si="26"/>
        <v>73</v>
      </c>
    </row>
    <row r="128" spans="2:15" ht="15" customHeight="1">
      <c r="B128" s="258"/>
      <c r="C128" s="131" t="s">
        <v>367</v>
      </c>
      <c r="D128" s="229"/>
      <c r="E128" s="379">
        <v>2</v>
      </c>
      <c r="F128" s="358">
        <f>SUM(D128:E128)</f>
        <v>2</v>
      </c>
      <c r="G128" s="645"/>
      <c r="H128" s="646"/>
      <c r="I128" s="646"/>
      <c r="J128" s="645"/>
      <c r="K128" s="646"/>
      <c r="L128" s="646"/>
      <c r="M128" s="17">
        <f t="shared" si="30"/>
        <v>0</v>
      </c>
      <c r="N128" s="18">
        <f t="shared" si="29"/>
        <v>2</v>
      </c>
      <c r="O128" s="19">
        <f t="shared" si="26"/>
        <v>2</v>
      </c>
    </row>
    <row r="129" spans="2:15" ht="15" customHeight="1">
      <c r="B129" s="257"/>
      <c r="C129" s="23" t="s">
        <v>90</v>
      </c>
      <c r="D129" s="229">
        <v>6</v>
      </c>
      <c r="E129" s="379">
        <v>23</v>
      </c>
      <c r="F129" s="358">
        <f t="shared" si="25"/>
        <v>29</v>
      </c>
      <c r="G129" s="645"/>
      <c r="H129" s="646"/>
      <c r="I129" s="665"/>
      <c r="J129" s="645"/>
      <c r="K129" s="646"/>
      <c r="L129" s="665"/>
      <c r="M129" s="17">
        <f t="shared" si="30"/>
        <v>6</v>
      </c>
      <c r="N129" s="18">
        <f t="shared" si="29"/>
        <v>23</v>
      </c>
      <c r="O129" s="19">
        <f t="shared" si="26"/>
        <v>29</v>
      </c>
    </row>
    <row r="130" spans="2:15" ht="15" customHeight="1" thickBot="1">
      <c r="B130" s="258"/>
      <c r="C130" s="23" t="s">
        <v>91</v>
      </c>
      <c r="D130" s="229">
        <v>47</v>
      </c>
      <c r="E130" s="379">
        <v>154</v>
      </c>
      <c r="F130" s="358">
        <f t="shared" si="25"/>
        <v>201</v>
      </c>
      <c r="G130" s="645"/>
      <c r="H130" s="646"/>
      <c r="I130" s="646"/>
      <c r="J130" s="645"/>
      <c r="K130" s="646"/>
      <c r="L130" s="646"/>
      <c r="M130" s="78">
        <f t="shared" si="30"/>
        <v>47</v>
      </c>
      <c r="N130" s="80">
        <f t="shared" si="29"/>
        <v>154</v>
      </c>
      <c r="O130" s="19">
        <f t="shared" si="26"/>
        <v>201</v>
      </c>
    </row>
    <row r="131" spans="2:15" ht="15" customHeight="1" thickBot="1">
      <c r="B131" s="259"/>
      <c r="C131" s="28" t="s">
        <v>30</v>
      </c>
      <c r="D131" s="249">
        <f>SUM(D118:D130)</f>
        <v>516</v>
      </c>
      <c r="E131" s="250">
        <f>SUM(E118:E130)</f>
        <v>1103</v>
      </c>
      <c r="F131" s="356">
        <f t="shared" si="25"/>
        <v>1619</v>
      </c>
      <c r="G131" s="249"/>
      <c r="H131" s="250"/>
      <c r="I131" s="250"/>
      <c r="J131" s="249"/>
      <c r="K131" s="250"/>
      <c r="L131" s="250"/>
      <c r="M131" s="176">
        <f>SUM(M118:M130)</f>
        <v>516</v>
      </c>
      <c r="N131" s="177">
        <f>SUM(N118:N130)</f>
        <v>1103</v>
      </c>
      <c r="O131" s="175">
        <f t="shared" si="26"/>
        <v>1619</v>
      </c>
    </row>
    <row r="132" spans="2:15" ht="15" customHeight="1">
      <c r="B132" s="272"/>
      <c r="C132" s="81" t="s">
        <v>212</v>
      </c>
      <c r="D132" s="246">
        <v>33</v>
      </c>
      <c r="E132" s="616">
        <v>10</v>
      </c>
      <c r="F132" s="127">
        <f t="shared" si="25"/>
        <v>43</v>
      </c>
      <c r="G132" s="670"/>
      <c r="H132" s="671"/>
      <c r="I132" s="671"/>
      <c r="J132" s="670"/>
      <c r="K132" s="671"/>
      <c r="L132" s="671"/>
      <c r="M132" s="82">
        <f aca="true" t="shared" si="31" ref="M132:N136">+D132</f>
        <v>33</v>
      </c>
      <c r="N132" s="83">
        <f t="shared" si="31"/>
        <v>10</v>
      </c>
      <c r="O132" s="84">
        <f aca="true" t="shared" si="32" ref="O132:O142">SUM(M132:N132)</f>
        <v>43</v>
      </c>
    </row>
    <row r="133" spans="2:15" ht="15" customHeight="1">
      <c r="B133" s="273" t="s">
        <v>260</v>
      </c>
      <c r="C133" s="85" t="s">
        <v>92</v>
      </c>
      <c r="D133" s="229">
        <v>41</v>
      </c>
      <c r="E133" s="362"/>
      <c r="F133" s="127">
        <f t="shared" si="25"/>
        <v>41</v>
      </c>
      <c r="G133" s="30"/>
      <c r="H133" s="362"/>
      <c r="I133" s="362"/>
      <c r="J133" s="229">
        <v>69</v>
      </c>
      <c r="K133" s="248"/>
      <c r="L133" s="124">
        <f>+J133+K133</f>
        <v>69</v>
      </c>
      <c r="M133" s="87">
        <f>+D133+J133</f>
        <v>110</v>
      </c>
      <c r="N133" s="235">
        <f>+E133+K133</f>
        <v>0</v>
      </c>
      <c r="O133" s="84">
        <f t="shared" si="32"/>
        <v>110</v>
      </c>
    </row>
    <row r="134" spans="2:15" ht="15" customHeight="1">
      <c r="B134" s="273" t="s">
        <v>192</v>
      </c>
      <c r="C134" s="167" t="s">
        <v>94</v>
      </c>
      <c r="D134" s="229">
        <v>39</v>
      </c>
      <c r="E134" s="618">
        <v>41</v>
      </c>
      <c r="F134" s="124">
        <f t="shared" si="25"/>
        <v>80</v>
      </c>
      <c r="G134" s="17"/>
      <c r="H134" s="248"/>
      <c r="I134" s="248"/>
      <c r="J134" s="17"/>
      <c r="K134" s="248"/>
      <c r="L134" s="248"/>
      <c r="M134" s="39">
        <f t="shared" si="31"/>
        <v>39</v>
      </c>
      <c r="N134" s="169">
        <f t="shared" si="31"/>
        <v>41</v>
      </c>
      <c r="O134" s="41">
        <f t="shared" si="32"/>
        <v>80</v>
      </c>
    </row>
    <row r="135" spans="2:15" ht="15" customHeight="1">
      <c r="B135" s="273" t="s">
        <v>93</v>
      </c>
      <c r="C135" s="407" t="s">
        <v>286</v>
      </c>
      <c r="D135" s="229">
        <v>14</v>
      </c>
      <c r="E135" s="379">
        <v>14</v>
      </c>
      <c r="F135" s="124">
        <f aca="true" t="shared" si="33" ref="F135:F142">SUM(D135:E135)</f>
        <v>28</v>
      </c>
      <c r="G135" s="17"/>
      <c r="H135" s="18"/>
      <c r="I135" s="639"/>
      <c r="J135" s="670"/>
      <c r="K135" s="671"/>
      <c r="L135" s="639"/>
      <c r="M135" s="39">
        <f t="shared" si="31"/>
        <v>14</v>
      </c>
      <c r="N135" s="153">
        <f t="shared" si="31"/>
        <v>14</v>
      </c>
      <c r="O135" s="218">
        <f t="shared" si="32"/>
        <v>28</v>
      </c>
    </row>
    <row r="136" spans="2:15" ht="15" customHeight="1" thickBot="1">
      <c r="B136" s="273"/>
      <c r="C136" s="220" t="s">
        <v>259</v>
      </c>
      <c r="D136" s="247">
        <v>5</v>
      </c>
      <c r="E136" s="240">
        <v>4</v>
      </c>
      <c r="F136" s="124">
        <f t="shared" si="33"/>
        <v>9</v>
      </c>
      <c r="G136" s="672"/>
      <c r="H136" s="673"/>
      <c r="I136" s="674"/>
      <c r="J136" s="25"/>
      <c r="K136" s="628"/>
      <c r="L136" s="674"/>
      <c r="M136" s="39">
        <f t="shared" si="31"/>
        <v>5</v>
      </c>
      <c r="N136" s="153">
        <f t="shared" si="31"/>
        <v>4</v>
      </c>
      <c r="O136" s="218">
        <f t="shared" si="32"/>
        <v>9</v>
      </c>
    </row>
    <row r="137" spans="2:15" ht="15" customHeight="1" thickBot="1">
      <c r="B137" s="274"/>
      <c r="C137" s="88" t="s">
        <v>15</v>
      </c>
      <c r="D137" s="422">
        <f>SUM(D132:D136)</f>
        <v>132</v>
      </c>
      <c r="E137" s="675">
        <f>SUM(E132:E136)</f>
        <v>69</v>
      </c>
      <c r="F137" s="676">
        <f t="shared" si="33"/>
        <v>201</v>
      </c>
      <c r="G137" s="677"/>
      <c r="H137" s="678"/>
      <c r="I137" s="678"/>
      <c r="J137" s="422">
        <f>SUM(J132:J136)</f>
        <v>69</v>
      </c>
      <c r="K137" s="678"/>
      <c r="L137" s="422">
        <f>SUM(L132:L136)</f>
        <v>69</v>
      </c>
      <c r="M137" s="204">
        <f>SUM(M132:M136)</f>
        <v>201</v>
      </c>
      <c r="N137" s="205">
        <f>SUM(N132:N136)</f>
        <v>69</v>
      </c>
      <c r="O137" s="206">
        <f t="shared" si="32"/>
        <v>270</v>
      </c>
    </row>
    <row r="138" spans="2:15" ht="15" customHeight="1">
      <c r="B138" s="731"/>
      <c r="C138" s="89" t="s">
        <v>95</v>
      </c>
      <c r="D138" s="6">
        <v>1</v>
      </c>
      <c r="E138" s="663">
        <v>23</v>
      </c>
      <c r="F138" s="144">
        <f t="shared" si="33"/>
        <v>24</v>
      </c>
      <c r="G138" s="6">
        <v>3</v>
      </c>
      <c r="H138" s="664">
        <v>18</v>
      </c>
      <c r="I138" s="144">
        <f>SUM(G138:H138)</f>
        <v>21</v>
      </c>
      <c r="J138" s="6"/>
      <c r="K138" s="664"/>
      <c r="L138" s="136"/>
      <c r="M138" s="90">
        <f>+D138+G138</f>
        <v>4</v>
      </c>
      <c r="N138" s="91">
        <f>+E138+H138</f>
        <v>41</v>
      </c>
      <c r="O138" s="92">
        <f t="shared" si="32"/>
        <v>45</v>
      </c>
    </row>
    <row r="139" spans="2:15" ht="15" customHeight="1">
      <c r="B139" s="273" t="s">
        <v>292</v>
      </c>
      <c r="C139" s="93" t="s">
        <v>96</v>
      </c>
      <c r="D139" s="30">
        <v>5</v>
      </c>
      <c r="E139" s="126">
        <v>17</v>
      </c>
      <c r="F139" s="127">
        <f t="shared" si="33"/>
        <v>22</v>
      </c>
      <c r="G139" s="30"/>
      <c r="H139" s="362"/>
      <c r="I139" s="364"/>
      <c r="J139" s="30"/>
      <c r="K139" s="362"/>
      <c r="L139" s="364"/>
      <c r="M139" s="21">
        <f>+D139</f>
        <v>5</v>
      </c>
      <c r="N139" s="95">
        <f>+E139+H139</f>
        <v>17</v>
      </c>
      <c r="O139" s="22">
        <f t="shared" si="32"/>
        <v>22</v>
      </c>
    </row>
    <row r="140" spans="2:15" ht="15" customHeight="1" thickBot="1">
      <c r="B140" s="273" t="s">
        <v>293</v>
      </c>
      <c r="C140" s="96" t="s">
        <v>97</v>
      </c>
      <c r="D140" s="128">
        <v>1</v>
      </c>
      <c r="E140" s="253">
        <v>9</v>
      </c>
      <c r="F140" s="130">
        <f t="shared" si="33"/>
        <v>10</v>
      </c>
      <c r="G140" s="25">
        <v>2</v>
      </c>
      <c r="H140" s="26">
        <v>7</v>
      </c>
      <c r="I140" s="381">
        <f>SUM(G140:H140)</f>
        <v>9</v>
      </c>
      <c r="J140" s="25"/>
      <c r="K140" s="26"/>
      <c r="L140" s="141"/>
      <c r="M140" s="97">
        <f>+D140+G140</f>
        <v>3</v>
      </c>
      <c r="N140" s="98">
        <f>+E140+H140</f>
        <v>16</v>
      </c>
      <c r="O140" s="99">
        <f t="shared" si="32"/>
        <v>19</v>
      </c>
    </row>
    <row r="141" spans="2:15" ht="15" customHeight="1" thickBot="1">
      <c r="B141" s="732"/>
      <c r="C141" s="236" t="s">
        <v>15</v>
      </c>
      <c r="D141" s="422">
        <f>SUM(D138:D140)</f>
        <v>7</v>
      </c>
      <c r="E141" s="675">
        <f>SUM(E138:E140)</f>
        <v>49</v>
      </c>
      <c r="F141" s="676">
        <f t="shared" si="33"/>
        <v>56</v>
      </c>
      <c r="G141" s="422">
        <f>SUM(G138:G140)</f>
        <v>5</v>
      </c>
      <c r="H141" s="675">
        <f>SUM(H138:H140)</f>
        <v>25</v>
      </c>
      <c r="I141" s="676">
        <f>SUM(G141:H141)</f>
        <v>30</v>
      </c>
      <c r="J141" s="249"/>
      <c r="K141" s="610"/>
      <c r="L141" s="610"/>
      <c r="M141" s="204">
        <f>SUM(M138:M140)</f>
        <v>12</v>
      </c>
      <c r="N141" s="205">
        <f>SUM(N138:N140)</f>
        <v>74</v>
      </c>
      <c r="O141" s="206">
        <f t="shared" si="32"/>
        <v>86</v>
      </c>
    </row>
    <row r="142" spans="2:15" ht="15" customHeight="1" thickBot="1">
      <c r="B142" s="237" t="s">
        <v>254</v>
      </c>
      <c r="C142" s="243" t="s">
        <v>300</v>
      </c>
      <c r="D142" s="679">
        <v>32</v>
      </c>
      <c r="E142" s="680">
        <v>65</v>
      </c>
      <c r="F142" s="681">
        <f t="shared" si="33"/>
        <v>97</v>
      </c>
      <c r="G142" s="682"/>
      <c r="H142" s="683"/>
      <c r="I142" s="683"/>
      <c r="J142" s="682"/>
      <c r="K142" s="683"/>
      <c r="L142" s="683"/>
      <c r="M142" s="208">
        <f>+D142</f>
        <v>32</v>
      </c>
      <c r="N142" s="209">
        <f>+E142</f>
        <v>65</v>
      </c>
      <c r="O142" s="210">
        <f t="shared" si="32"/>
        <v>97</v>
      </c>
    </row>
    <row r="143" spans="2:15" ht="19.5" customHeight="1" thickBot="1">
      <c r="B143" s="831" t="s">
        <v>98</v>
      </c>
      <c r="C143" s="831"/>
      <c r="D143" s="684">
        <f aca="true" t="shared" si="34" ref="D143:O143">+D8+D9+D10+D11+D39+D54+D60+D68+D71+D75+D79+D91+D105+D108+D111+D112+D117+D131</f>
        <v>14165</v>
      </c>
      <c r="E143" s="684">
        <f t="shared" si="34"/>
        <v>13974</v>
      </c>
      <c r="F143" s="684">
        <f t="shared" si="34"/>
        <v>28139</v>
      </c>
      <c r="G143" s="684">
        <f t="shared" si="34"/>
        <v>1084</v>
      </c>
      <c r="H143" s="684">
        <f t="shared" si="34"/>
        <v>1446</v>
      </c>
      <c r="I143" s="684">
        <f t="shared" si="34"/>
        <v>2530</v>
      </c>
      <c r="J143" s="684">
        <f t="shared" si="34"/>
        <v>1124</v>
      </c>
      <c r="K143" s="684">
        <f t="shared" si="34"/>
        <v>689</v>
      </c>
      <c r="L143" s="684">
        <f t="shared" si="34"/>
        <v>1813</v>
      </c>
      <c r="M143" s="684">
        <f t="shared" si="34"/>
        <v>16373</v>
      </c>
      <c r="N143" s="684">
        <f t="shared" si="34"/>
        <v>16109</v>
      </c>
      <c r="O143" s="684">
        <f t="shared" si="34"/>
        <v>32482</v>
      </c>
    </row>
    <row r="144" spans="2:15" ht="19.5" customHeight="1" thickBot="1">
      <c r="B144" s="832" t="s">
        <v>99</v>
      </c>
      <c r="C144" s="832"/>
      <c r="D144" s="423">
        <f>+D137+D141</f>
        <v>139</v>
      </c>
      <c r="E144" s="423">
        <f aca="true" t="shared" si="35" ref="E144:O144">+E137+E141</f>
        <v>118</v>
      </c>
      <c r="F144" s="423">
        <f t="shared" si="35"/>
        <v>257</v>
      </c>
      <c r="G144" s="423">
        <f t="shared" si="35"/>
        <v>5</v>
      </c>
      <c r="H144" s="423">
        <f t="shared" si="35"/>
        <v>25</v>
      </c>
      <c r="I144" s="423">
        <f t="shared" si="35"/>
        <v>30</v>
      </c>
      <c r="J144" s="423">
        <f t="shared" si="35"/>
        <v>69</v>
      </c>
      <c r="K144" s="423">
        <f t="shared" si="35"/>
        <v>0</v>
      </c>
      <c r="L144" s="423">
        <f t="shared" si="35"/>
        <v>69</v>
      </c>
      <c r="M144" s="423">
        <f t="shared" si="35"/>
        <v>213</v>
      </c>
      <c r="N144" s="423">
        <f t="shared" si="35"/>
        <v>143</v>
      </c>
      <c r="O144" s="423">
        <f t="shared" si="35"/>
        <v>356</v>
      </c>
    </row>
    <row r="145" spans="2:15" ht="19.5" customHeight="1" thickBot="1">
      <c r="B145" s="834" t="s">
        <v>266</v>
      </c>
      <c r="C145" s="834"/>
      <c r="D145" s="685">
        <f>+D142</f>
        <v>32</v>
      </c>
      <c r="E145" s="685">
        <f>+E142</f>
        <v>65</v>
      </c>
      <c r="F145" s="685">
        <f>+F142</f>
        <v>97</v>
      </c>
      <c r="G145" s="423"/>
      <c r="H145" s="423"/>
      <c r="I145" s="423"/>
      <c r="J145" s="423"/>
      <c r="K145" s="423"/>
      <c r="L145" s="423"/>
      <c r="M145" s="425">
        <f>+M142</f>
        <v>32</v>
      </c>
      <c r="N145" s="425">
        <f>+N142</f>
        <v>65</v>
      </c>
      <c r="O145" s="424">
        <f>+O142</f>
        <v>97</v>
      </c>
    </row>
    <row r="146" spans="2:15" ht="19.5" customHeight="1" thickBot="1">
      <c r="B146" s="833" t="s">
        <v>100</v>
      </c>
      <c r="C146" s="833"/>
      <c r="D146" s="444">
        <f aca="true" t="shared" si="36" ref="D146:I146">SUM(D143:D145)</f>
        <v>14336</v>
      </c>
      <c r="E146" s="444">
        <f t="shared" si="36"/>
        <v>14157</v>
      </c>
      <c r="F146" s="444">
        <f t="shared" si="36"/>
        <v>28493</v>
      </c>
      <c r="G146" s="444">
        <f t="shared" si="36"/>
        <v>1089</v>
      </c>
      <c r="H146" s="444">
        <f t="shared" si="36"/>
        <v>1471</v>
      </c>
      <c r="I146" s="444">
        <f t="shared" si="36"/>
        <v>2560</v>
      </c>
      <c r="J146" s="444">
        <f>+J143+J144+J145</f>
        <v>1193</v>
      </c>
      <c r="K146" s="444">
        <f>+K143+K144+K145</f>
        <v>689</v>
      </c>
      <c r="L146" s="444">
        <f>+L143+L144+L145</f>
        <v>1882</v>
      </c>
      <c r="M146" s="443">
        <f>SUM(M143:M145)</f>
        <v>16618</v>
      </c>
      <c r="N146" s="443">
        <f>SUM(N143:N145)</f>
        <v>16317</v>
      </c>
      <c r="O146" s="445">
        <f>SUM(O143:O145)</f>
        <v>32935</v>
      </c>
    </row>
    <row r="147" ht="19.5" customHeight="1"/>
    <row r="148" spans="2:15" ht="19.5" customHeight="1">
      <c r="B148" s="818" t="s">
        <v>11</v>
      </c>
      <c r="C148" s="818"/>
      <c r="D148" s="818"/>
      <c r="E148" s="818"/>
      <c r="F148" s="818"/>
      <c r="G148" s="818"/>
      <c r="H148" s="818"/>
      <c r="I148" s="818"/>
      <c r="J148" s="818"/>
      <c r="K148" s="818"/>
      <c r="L148" s="818"/>
      <c r="M148" s="818"/>
      <c r="N148" s="818"/>
      <c r="O148" s="818"/>
    </row>
    <row r="149" spans="2:15" ht="19.5" customHeight="1">
      <c r="B149" s="818" t="s">
        <v>0</v>
      </c>
      <c r="C149" s="818"/>
      <c r="D149" s="818"/>
      <c r="E149" s="818"/>
      <c r="F149" s="818"/>
      <c r="G149" s="818"/>
      <c r="H149" s="818"/>
      <c r="I149" s="818"/>
      <c r="J149" s="818"/>
      <c r="K149" s="818"/>
      <c r="L149" s="818"/>
      <c r="M149" s="818"/>
      <c r="N149" s="818"/>
      <c r="O149" s="818"/>
    </row>
    <row r="150" spans="2:15" ht="19.5" customHeight="1">
      <c r="B150" s="822" t="s">
        <v>370</v>
      </c>
      <c r="C150" s="822"/>
      <c r="D150" s="822"/>
      <c r="E150" s="822"/>
      <c r="F150" s="822"/>
      <c r="G150" s="822"/>
      <c r="H150" s="822"/>
      <c r="I150" s="822"/>
      <c r="J150" s="822"/>
      <c r="K150" s="822"/>
      <c r="L150" s="822"/>
      <c r="M150" s="822"/>
      <c r="N150" s="822"/>
      <c r="O150" s="822"/>
    </row>
    <row r="151" spans="2:15" ht="19.5" customHeight="1" thickBot="1"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</row>
    <row r="152" spans="2:16" ht="19.5" customHeight="1" thickBot="1">
      <c r="B152" s="838" t="s">
        <v>35</v>
      </c>
      <c r="C152" s="838" t="s">
        <v>1</v>
      </c>
      <c r="D152" s="840" t="s">
        <v>2</v>
      </c>
      <c r="E152" s="841"/>
      <c r="F152" s="841"/>
      <c r="G152" s="840" t="s">
        <v>3</v>
      </c>
      <c r="H152" s="841"/>
      <c r="I152" s="841"/>
      <c r="J152" s="828" t="s">
        <v>264</v>
      </c>
      <c r="K152" s="829"/>
      <c r="L152" s="830"/>
      <c r="M152" s="842" t="s">
        <v>4</v>
      </c>
      <c r="N152" s="843"/>
      <c r="O152" s="844"/>
      <c r="P152" s="2"/>
    </row>
    <row r="153" spans="2:15" ht="25.5" customHeight="1" thickBot="1">
      <c r="B153" s="839"/>
      <c r="C153" s="839"/>
      <c r="D153" s="101" t="s">
        <v>5</v>
      </c>
      <c r="E153" s="102" t="s">
        <v>6</v>
      </c>
      <c r="F153" s="103" t="s">
        <v>7</v>
      </c>
      <c r="G153" s="101" t="s">
        <v>5</v>
      </c>
      <c r="H153" s="102" t="s">
        <v>6</v>
      </c>
      <c r="I153" s="103" t="s">
        <v>7</v>
      </c>
      <c r="J153" s="201" t="s">
        <v>5</v>
      </c>
      <c r="K153" s="202" t="s">
        <v>6</v>
      </c>
      <c r="L153" s="203" t="s">
        <v>7</v>
      </c>
      <c r="M153" s="185" t="s">
        <v>5</v>
      </c>
      <c r="N153" s="186" t="s">
        <v>6</v>
      </c>
      <c r="O153" s="187" t="s">
        <v>7</v>
      </c>
    </row>
    <row r="154" spans="2:15" ht="15" customHeight="1" thickBot="1">
      <c r="B154" s="275" t="s">
        <v>101</v>
      </c>
      <c r="C154" s="104" t="s">
        <v>357</v>
      </c>
      <c r="D154" s="686">
        <v>117</v>
      </c>
      <c r="E154" s="687">
        <v>99</v>
      </c>
      <c r="F154" s="232">
        <f aca="true" t="shared" si="37" ref="F154:F162">SUM(D154:E154)</f>
        <v>216</v>
      </c>
      <c r="G154" s="231"/>
      <c r="H154" s="687"/>
      <c r="I154" s="232"/>
      <c r="J154" s="231"/>
      <c r="K154" s="687"/>
      <c r="L154" s="232"/>
      <c r="M154" s="188">
        <f>+D154</f>
        <v>117</v>
      </c>
      <c r="N154" s="189">
        <f>+E154</f>
        <v>99</v>
      </c>
      <c r="O154" s="190">
        <f aca="true" t="shared" si="38" ref="O154:O182">SUM(M154:N154)</f>
        <v>216</v>
      </c>
    </row>
    <row r="155" spans="2:15" ht="15" customHeight="1">
      <c r="B155" s="276"/>
      <c r="C155" s="156" t="s">
        <v>227</v>
      </c>
      <c r="D155" s="67">
        <v>75</v>
      </c>
      <c r="E155" s="688">
        <v>94</v>
      </c>
      <c r="F155" s="144">
        <f>SUM(D155:E155)</f>
        <v>169</v>
      </c>
      <c r="G155" s="689"/>
      <c r="H155" s="690"/>
      <c r="I155" s="691"/>
      <c r="J155" s="426">
        <v>50</v>
      </c>
      <c r="K155" s="427">
        <v>96</v>
      </c>
      <c r="L155" s="144">
        <f>+J155+K155</f>
        <v>146</v>
      </c>
      <c r="M155" s="66">
        <f aca="true" t="shared" si="39" ref="M155:O158">+D155+G155+J155</f>
        <v>125</v>
      </c>
      <c r="N155" s="431">
        <f t="shared" si="39"/>
        <v>190</v>
      </c>
      <c r="O155" s="430">
        <f t="shared" si="39"/>
        <v>315</v>
      </c>
    </row>
    <row r="156" spans="2:15" ht="15" customHeight="1">
      <c r="B156" s="277"/>
      <c r="C156" s="221" t="s">
        <v>209</v>
      </c>
      <c r="D156" s="246">
        <v>30</v>
      </c>
      <c r="E156" s="411">
        <v>114</v>
      </c>
      <c r="F156" s="127">
        <f t="shared" si="37"/>
        <v>144</v>
      </c>
      <c r="G156" s="246">
        <v>1</v>
      </c>
      <c r="H156" s="411">
        <v>25</v>
      </c>
      <c r="I156" s="127">
        <f>SUM(G156:H156)</f>
        <v>26</v>
      </c>
      <c r="J156" s="692"/>
      <c r="K156" s="693"/>
      <c r="L156" s="694"/>
      <c r="M156" s="168">
        <f t="shared" si="39"/>
        <v>31</v>
      </c>
      <c r="N156" s="223">
        <f t="shared" si="39"/>
        <v>139</v>
      </c>
      <c r="O156" s="433">
        <f t="shared" si="39"/>
        <v>170</v>
      </c>
    </row>
    <row r="157" spans="2:15" ht="15" customHeight="1">
      <c r="B157" s="258" t="s">
        <v>103</v>
      </c>
      <c r="C157" s="114" t="s">
        <v>102</v>
      </c>
      <c r="D157" s="246">
        <v>82</v>
      </c>
      <c r="E157" s="616">
        <v>96</v>
      </c>
      <c r="F157" s="695">
        <f t="shared" si="37"/>
        <v>178</v>
      </c>
      <c r="G157" s="125">
        <v>30</v>
      </c>
      <c r="H157" s="126">
        <v>93</v>
      </c>
      <c r="I157" s="127">
        <f aca="true" t="shared" si="40" ref="I157:I165">SUM(G157:H157)</f>
        <v>123</v>
      </c>
      <c r="J157" s="696"/>
      <c r="K157" s="697"/>
      <c r="L157" s="698"/>
      <c r="M157" s="168">
        <f t="shared" si="39"/>
        <v>112</v>
      </c>
      <c r="N157" s="223">
        <f t="shared" si="39"/>
        <v>189</v>
      </c>
      <c r="O157" s="433">
        <f t="shared" si="39"/>
        <v>301</v>
      </c>
    </row>
    <row r="158" spans="2:15" ht="15" customHeight="1" thickBot="1">
      <c r="B158" s="258" t="s">
        <v>105</v>
      </c>
      <c r="C158" s="142" t="s">
        <v>104</v>
      </c>
      <c r="D158" s="229">
        <v>55</v>
      </c>
      <c r="E158" s="618">
        <v>99</v>
      </c>
      <c r="F158" s="699">
        <f t="shared" si="37"/>
        <v>154</v>
      </c>
      <c r="G158" s="123">
        <v>45</v>
      </c>
      <c r="H158" s="59">
        <v>100</v>
      </c>
      <c r="I158" s="124">
        <f t="shared" si="40"/>
        <v>145</v>
      </c>
      <c r="J158" s="428">
        <v>123</v>
      </c>
      <c r="K158" s="429">
        <v>223</v>
      </c>
      <c r="L158" s="381">
        <f>+J158+K158</f>
        <v>346</v>
      </c>
      <c r="M158" s="219">
        <f t="shared" si="39"/>
        <v>223</v>
      </c>
      <c r="N158" s="432">
        <f t="shared" si="39"/>
        <v>422</v>
      </c>
      <c r="O158" s="434">
        <f t="shared" si="39"/>
        <v>645</v>
      </c>
    </row>
    <row r="159" spans="2:15" ht="15" customHeight="1" thickBot="1">
      <c r="B159" s="278"/>
      <c r="C159" s="111" t="s">
        <v>106</v>
      </c>
      <c r="D159" s="249">
        <f>SUM(D155:D158)</f>
        <v>242</v>
      </c>
      <c r="E159" s="250">
        <f>SUM(E155:E158)</f>
        <v>403</v>
      </c>
      <c r="F159" s="150">
        <f t="shared" si="37"/>
        <v>645</v>
      </c>
      <c r="G159" s="249">
        <f>SUM(G155:G158)</f>
        <v>76</v>
      </c>
      <c r="H159" s="250">
        <f>SUM(H155:H158)</f>
        <v>218</v>
      </c>
      <c r="I159" s="150">
        <f t="shared" si="40"/>
        <v>294</v>
      </c>
      <c r="J159" s="249">
        <f>SUM(J155:J158)</f>
        <v>173</v>
      </c>
      <c r="K159" s="249">
        <f>SUM(K155:K158)</f>
        <v>319</v>
      </c>
      <c r="L159" s="249">
        <f>SUM(L155:L158)</f>
        <v>492</v>
      </c>
      <c r="M159" s="178">
        <f>SUM(M155:M158)</f>
        <v>491</v>
      </c>
      <c r="N159" s="191">
        <f>SUM(N155:N158)</f>
        <v>940</v>
      </c>
      <c r="O159" s="192">
        <f>SUM(M159:N159)</f>
        <v>1431</v>
      </c>
    </row>
    <row r="160" spans="2:15" ht="15" customHeight="1">
      <c r="B160" s="279"/>
      <c r="C160" s="112" t="s">
        <v>107</v>
      </c>
      <c r="D160" s="6">
        <v>29</v>
      </c>
      <c r="E160" s="404">
        <v>105</v>
      </c>
      <c r="F160" s="144">
        <f t="shared" si="37"/>
        <v>134</v>
      </c>
      <c r="G160" s="700">
        <v>5</v>
      </c>
      <c r="H160" s="50">
        <v>33</v>
      </c>
      <c r="I160" s="144">
        <f t="shared" si="40"/>
        <v>38</v>
      </c>
      <c r="J160" s="700"/>
      <c r="K160" s="50"/>
      <c r="L160" s="144"/>
      <c r="M160" s="90">
        <f>+D160+G160</f>
        <v>34</v>
      </c>
      <c r="N160" s="91">
        <f>+E160+H160</f>
        <v>138</v>
      </c>
      <c r="O160" s="113">
        <f t="shared" si="38"/>
        <v>172</v>
      </c>
    </row>
    <row r="161" spans="2:15" ht="15" customHeight="1">
      <c r="B161" s="279"/>
      <c r="C161" s="227" t="s">
        <v>288</v>
      </c>
      <c r="D161" s="30">
        <v>16</v>
      </c>
      <c r="E161" s="362">
        <v>80</v>
      </c>
      <c r="F161" s="127">
        <f t="shared" si="37"/>
        <v>96</v>
      </c>
      <c r="G161" s="125"/>
      <c r="H161" s="126"/>
      <c r="I161" s="127"/>
      <c r="J161" s="125"/>
      <c r="K161" s="126"/>
      <c r="L161" s="127"/>
      <c r="M161" s="21">
        <f>+D161+G161</f>
        <v>16</v>
      </c>
      <c r="N161" s="95">
        <f>+E161+H161</f>
        <v>80</v>
      </c>
      <c r="O161" s="106">
        <f t="shared" si="38"/>
        <v>96</v>
      </c>
    </row>
    <row r="162" spans="2:15" ht="15" customHeight="1">
      <c r="B162" s="258" t="s">
        <v>108</v>
      </c>
      <c r="C162" s="107" t="s">
        <v>109</v>
      </c>
      <c r="D162" s="17">
        <v>12</v>
      </c>
      <c r="E162" s="248">
        <v>11</v>
      </c>
      <c r="F162" s="124">
        <f t="shared" si="37"/>
        <v>23</v>
      </c>
      <c r="G162" s="123">
        <v>12</v>
      </c>
      <c r="H162" s="59">
        <v>33</v>
      </c>
      <c r="I162" s="124">
        <f t="shared" si="40"/>
        <v>45</v>
      </c>
      <c r="J162" s="123"/>
      <c r="K162" s="59"/>
      <c r="L162" s="124"/>
      <c r="M162" s="16">
        <f>D162+G162</f>
        <v>24</v>
      </c>
      <c r="N162" s="108">
        <f>E162+H162</f>
        <v>44</v>
      </c>
      <c r="O162" s="110">
        <f t="shared" si="38"/>
        <v>68</v>
      </c>
    </row>
    <row r="163" spans="2:15" ht="15" customHeight="1">
      <c r="B163" s="258" t="s">
        <v>110</v>
      </c>
      <c r="C163" s="117" t="s">
        <v>111</v>
      </c>
      <c r="D163" s="17">
        <v>36</v>
      </c>
      <c r="E163" s="248">
        <v>84</v>
      </c>
      <c r="F163" s="124">
        <f aca="true" t="shared" si="41" ref="F163:F194">SUM(D163:E163)</f>
        <v>120</v>
      </c>
      <c r="G163" s="123">
        <v>1</v>
      </c>
      <c r="H163" s="59">
        <v>4</v>
      </c>
      <c r="I163" s="124">
        <f t="shared" si="40"/>
        <v>5</v>
      </c>
      <c r="J163" s="123"/>
      <c r="K163" s="59"/>
      <c r="L163" s="124"/>
      <c r="M163" s="16">
        <f aca="true" t="shared" si="42" ref="M163:N166">+D163+G163</f>
        <v>37</v>
      </c>
      <c r="N163" s="116">
        <f t="shared" si="42"/>
        <v>88</v>
      </c>
      <c r="O163" s="110">
        <f t="shared" si="38"/>
        <v>125</v>
      </c>
    </row>
    <row r="164" spans="2:15" ht="15" customHeight="1">
      <c r="B164" s="258" t="s">
        <v>113</v>
      </c>
      <c r="C164" s="107" t="s">
        <v>112</v>
      </c>
      <c r="D164" s="17">
        <v>2</v>
      </c>
      <c r="E164" s="248"/>
      <c r="F164" s="124">
        <f t="shared" si="41"/>
        <v>2</v>
      </c>
      <c r="G164" s="123"/>
      <c r="H164" s="59"/>
      <c r="I164" s="124"/>
      <c r="J164" s="123"/>
      <c r="K164" s="59"/>
      <c r="L164" s="124"/>
      <c r="M164" s="16">
        <f t="shared" si="42"/>
        <v>2</v>
      </c>
      <c r="N164" s="116">
        <f t="shared" si="42"/>
        <v>0</v>
      </c>
      <c r="O164" s="110">
        <f t="shared" si="38"/>
        <v>2</v>
      </c>
    </row>
    <row r="165" spans="2:15" ht="15" customHeight="1">
      <c r="B165" s="258"/>
      <c r="C165" s="119" t="s">
        <v>114</v>
      </c>
      <c r="D165" s="17">
        <v>74</v>
      </c>
      <c r="E165" s="248">
        <v>34</v>
      </c>
      <c r="F165" s="124">
        <f t="shared" si="41"/>
        <v>108</v>
      </c>
      <c r="G165" s="17">
        <v>10</v>
      </c>
      <c r="H165" s="248">
        <v>9</v>
      </c>
      <c r="I165" s="124">
        <f t="shared" si="40"/>
        <v>19</v>
      </c>
      <c r="J165" s="123"/>
      <c r="K165" s="59"/>
      <c r="L165" s="124"/>
      <c r="M165" s="16">
        <f t="shared" si="42"/>
        <v>84</v>
      </c>
      <c r="N165" s="116">
        <f t="shared" si="42"/>
        <v>43</v>
      </c>
      <c r="O165" s="110">
        <f t="shared" si="38"/>
        <v>127</v>
      </c>
    </row>
    <row r="166" spans="2:15" ht="15" customHeight="1" thickBot="1">
      <c r="B166" s="258"/>
      <c r="C166" s="64" t="s">
        <v>115</v>
      </c>
      <c r="D166" s="17"/>
      <c r="E166" s="248">
        <v>1</v>
      </c>
      <c r="F166" s="124">
        <f t="shared" si="41"/>
        <v>1</v>
      </c>
      <c r="G166" s="123"/>
      <c r="H166" s="59"/>
      <c r="I166" s="124"/>
      <c r="J166" s="123"/>
      <c r="K166" s="59"/>
      <c r="L166" s="124"/>
      <c r="M166" s="16">
        <f t="shared" si="42"/>
        <v>0</v>
      </c>
      <c r="N166" s="116">
        <f t="shared" si="42"/>
        <v>1</v>
      </c>
      <c r="O166" s="110">
        <f t="shared" si="38"/>
        <v>1</v>
      </c>
    </row>
    <row r="167" spans="2:15" ht="15" customHeight="1" thickBot="1">
      <c r="B167" s="280"/>
      <c r="C167" s="120" t="s">
        <v>15</v>
      </c>
      <c r="D167" s="686">
        <f>SUM(D160:D166)</f>
        <v>169</v>
      </c>
      <c r="E167" s="686">
        <f>SUM(E160:E166)</f>
        <v>315</v>
      </c>
      <c r="F167" s="232">
        <f>SUM(D167:E167)</f>
        <v>484</v>
      </c>
      <c r="G167" s="231">
        <f>SUM(G160:G166)</f>
        <v>28</v>
      </c>
      <c r="H167" s="231">
        <f>SUM(H160:H166)</f>
        <v>79</v>
      </c>
      <c r="I167" s="232">
        <f>SUM(G167:H167)</f>
        <v>107</v>
      </c>
      <c r="J167" s="231"/>
      <c r="K167" s="701"/>
      <c r="L167" s="232"/>
      <c r="M167" s="193">
        <f>SUM(M160:M166)</f>
        <v>197</v>
      </c>
      <c r="N167" s="193">
        <f>SUM(N160:N166)</f>
        <v>394</v>
      </c>
      <c r="O167" s="195">
        <f t="shared" si="38"/>
        <v>591</v>
      </c>
    </row>
    <row r="168" spans="2:15" ht="15" customHeight="1" thickBot="1">
      <c r="B168" s="276" t="s">
        <v>368</v>
      </c>
      <c r="C168" s="64" t="s">
        <v>369</v>
      </c>
      <c r="D168" s="733">
        <v>21</v>
      </c>
      <c r="E168" s="734">
        <v>69</v>
      </c>
      <c r="F168" s="735">
        <f>+D168+E168</f>
        <v>90</v>
      </c>
      <c r="G168" s="736"/>
      <c r="H168" s="734"/>
      <c r="I168" s="735"/>
      <c r="J168" s="736"/>
      <c r="K168" s="734"/>
      <c r="L168" s="735"/>
      <c r="M168" s="737">
        <f>+D168</f>
        <v>21</v>
      </c>
      <c r="N168" s="737">
        <f>+E168</f>
        <v>69</v>
      </c>
      <c r="O168" s="738">
        <f>+M168+N168</f>
        <v>90</v>
      </c>
    </row>
    <row r="169" spans="2:15" ht="15" customHeight="1">
      <c r="B169" s="281"/>
      <c r="C169" s="163" t="s">
        <v>116</v>
      </c>
      <c r="D169" s="67">
        <v>122</v>
      </c>
      <c r="E169" s="688">
        <v>72</v>
      </c>
      <c r="F169" s="144">
        <f t="shared" si="41"/>
        <v>194</v>
      </c>
      <c r="G169" s="615">
        <v>70</v>
      </c>
      <c r="H169" s="688">
        <v>79</v>
      </c>
      <c r="I169" s="144">
        <f>SUM(G169:H169)</f>
        <v>149</v>
      </c>
      <c r="J169" s="615"/>
      <c r="K169" s="688"/>
      <c r="L169" s="144"/>
      <c r="M169" s="34">
        <f aca="true" t="shared" si="43" ref="M169:N172">+D169+G169</f>
        <v>192</v>
      </c>
      <c r="N169" s="121">
        <f t="shared" si="43"/>
        <v>151</v>
      </c>
      <c r="O169" s="33">
        <f t="shared" si="38"/>
        <v>343</v>
      </c>
    </row>
    <row r="170" spans="2:15" ht="15" customHeight="1">
      <c r="B170" s="280"/>
      <c r="C170" s="224" t="s">
        <v>287</v>
      </c>
      <c r="D170" s="246">
        <v>25</v>
      </c>
      <c r="E170" s="411">
        <v>81</v>
      </c>
      <c r="F170" s="127">
        <f t="shared" si="41"/>
        <v>106</v>
      </c>
      <c r="G170" s="410">
        <v>5</v>
      </c>
      <c r="H170" s="411">
        <v>16</v>
      </c>
      <c r="I170" s="127">
        <f>SUM(G170:H170)</f>
        <v>21</v>
      </c>
      <c r="J170" s="410"/>
      <c r="K170" s="411"/>
      <c r="L170" s="127"/>
      <c r="M170" s="226">
        <f t="shared" si="43"/>
        <v>30</v>
      </c>
      <c r="N170" s="225">
        <f t="shared" si="43"/>
        <v>97</v>
      </c>
      <c r="O170" s="38">
        <f t="shared" si="38"/>
        <v>127</v>
      </c>
    </row>
    <row r="171" spans="2:15" ht="15" customHeight="1">
      <c r="B171" s="258" t="s">
        <v>117</v>
      </c>
      <c r="C171" s="114" t="s">
        <v>107</v>
      </c>
      <c r="D171" s="246">
        <v>44</v>
      </c>
      <c r="E171" s="616">
        <v>175</v>
      </c>
      <c r="F171" s="695">
        <f t="shared" si="41"/>
        <v>219</v>
      </c>
      <c r="G171" s="125">
        <v>12</v>
      </c>
      <c r="H171" s="126">
        <v>85</v>
      </c>
      <c r="I171" s="127">
        <f aca="true" t="shared" si="44" ref="I171:I179">SUM(G171:H171)</f>
        <v>97</v>
      </c>
      <c r="J171" s="125"/>
      <c r="K171" s="126"/>
      <c r="L171" s="127"/>
      <c r="M171" s="105">
        <f t="shared" si="43"/>
        <v>56</v>
      </c>
      <c r="N171" s="94">
        <f t="shared" si="43"/>
        <v>260</v>
      </c>
      <c r="O171" s="86">
        <f t="shared" si="38"/>
        <v>316</v>
      </c>
    </row>
    <row r="172" spans="2:15" ht="15" customHeight="1">
      <c r="B172" s="258" t="s">
        <v>118</v>
      </c>
      <c r="C172" s="164" t="s">
        <v>227</v>
      </c>
      <c r="D172" s="69">
        <v>89</v>
      </c>
      <c r="E172" s="659">
        <v>77</v>
      </c>
      <c r="F172" s="264">
        <f>SUM(D172:E172)</f>
        <v>166</v>
      </c>
      <c r="G172" s="128">
        <v>41</v>
      </c>
      <c r="H172" s="129">
        <v>51</v>
      </c>
      <c r="I172" s="127">
        <f t="shared" si="44"/>
        <v>92</v>
      </c>
      <c r="J172" s="128"/>
      <c r="K172" s="129"/>
      <c r="L172" s="130"/>
      <c r="M172" s="105">
        <f t="shared" si="43"/>
        <v>130</v>
      </c>
      <c r="N172" s="94">
        <f t="shared" si="43"/>
        <v>128</v>
      </c>
      <c r="O172" s="115">
        <f>SUM(M172:N172)</f>
        <v>258</v>
      </c>
    </row>
    <row r="173" spans="2:15" ht="15" customHeight="1">
      <c r="B173" s="258" t="s">
        <v>105</v>
      </c>
      <c r="C173" s="142" t="s">
        <v>109</v>
      </c>
      <c r="D173" s="229">
        <v>120</v>
      </c>
      <c r="E173" s="618">
        <v>131</v>
      </c>
      <c r="F173" s="702">
        <f t="shared" si="41"/>
        <v>251</v>
      </c>
      <c r="G173" s="123">
        <v>23</v>
      </c>
      <c r="H173" s="59">
        <v>43</v>
      </c>
      <c r="I173" s="124">
        <f t="shared" si="44"/>
        <v>66</v>
      </c>
      <c r="J173" s="123"/>
      <c r="K173" s="59"/>
      <c r="L173" s="124"/>
      <c r="M173" s="108">
        <f>+D173+G173</f>
        <v>143</v>
      </c>
      <c r="N173" s="109">
        <f>+E173+H173</f>
        <v>174</v>
      </c>
      <c r="O173" s="110">
        <f t="shared" si="38"/>
        <v>317</v>
      </c>
    </row>
    <row r="174" spans="2:15" ht="15" customHeight="1" thickBot="1">
      <c r="B174" s="258"/>
      <c r="C174" s="165" t="s">
        <v>255</v>
      </c>
      <c r="D174" s="69">
        <v>98</v>
      </c>
      <c r="E174" s="659">
        <v>70</v>
      </c>
      <c r="F174" s="264">
        <f t="shared" si="41"/>
        <v>168</v>
      </c>
      <c r="G174" s="128">
        <v>87</v>
      </c>
      <c r="H174" s="129">
        <v>63</v>
      </c>
      <c r="I174" s="130">
        <f>SUM(G174:H174)</f>
        <v>150</v>
      </c>
      <c r="J174" s="128"/>
      <c r="K174" s="129"/>
      <c r="L174" s="130"/>
      <c r="M174" s="159">
        <f>+D174+G174</f>
        <v>185</v>
      </c>
      <c r="N174" s="160">
        <f>+E174+H174</f>
        <v>133</v>
      </c>
      <c r="O174" s="115">
        <f>SUM(M174:N174)</f>
        <v>318</v>
      </c>
    </row>
    <row r="175" spans="2:15" ht="15" customHeight="1" thickBot="1">
      <c r="B175" s="278"/>
      <c r="C175" s="111" t="s">
        <v>106</v>
      </c>
      <c r="D175" s="249">
        <f>SUM(D169:D174)</f>
        <v>498</v>
      </c>
      <c r="E175" s="250">
        <f>SUM(E169:E174)</f>
        <v>606</v>
      </c>
      <c r="F175" s="150">
        <f>SUM(D175:E175)</f>
        <v>1104</v>
      </c>
      <c r="G175" s="249">
        <f>SUM(G169:G174)</f>
        <v>238</v>
      </c>
      <c r="H175" s="354">
        <f>SUM(H169:H174)</f>
        <v>337</v>
      </c>
      <c r="I175" s="150">
        <f>SUM(G175:H175)</f>
        <v>575</v>
      </c>
      <c r="J175" s="249"/>
      <c r="K175" s="354"/>
      <c r="L175" s="150"/>
      <c r="M175" s="178">
        <f>SUM(M169:M174)</f>
        <v>736</v>
      </c>
      <c r="N175" s="191">
        <f>SUM(N169:N174)</f>
        <v>943</v>
      </c>
      <c r="O175" s="192">
        <f>SUM(M175:N175)</f>
        <v>1679</v>
      </c>
    </row>
    <row r="176" spans="2:16" s="2" customFormat="1" ht="15" customHeight="1">
      <c r="B176" s="258"/>
      <c r="C176" s="114" t="s">
        <v>242</v>
      </c>
      <c r="D176" s="30">
        <v>85</v>
      </c>
      <c r="E176" s="362">
        <v>46</v>
      </c>
      <c r="F176" s="127">
        <f t="shared" si="41"/>
        <v>131</v>
      </c>
      <c r="G176" s="125">
        <v>29</v>
      </c>
      <c r="H176" s="126">
        <v>53</v>
      </c>
      <c r="I176" s="127">
        <f t="shared" si="44"/>
        <v>82</v>
      </c>
      <c r="J176" s="125">
        <v>53</v>
      </c>
      <c r="K176" s="126">
        <v>69</v>
      </c>
      <c r="L176" s="127">
        <f>+J176+K176</f>
        <v>122</v>
      </c>
      <c r="M176" s="90">
        <f>+D176+G176+J176</f>
        <v>167</v>
      </c>
      <c r="N176" s="105">
        <f>+E176+H176+K176</f>
        <v>168</v>
      </c>
      <c r="O176" s="106">
        <f t="shared" si="38"/>
        <v>335</v>
      </c>
      <c r="P176"/>
    </row>
    <row r="177" spans="2:15" ht="15" customHeight="1">
      <c r="B177" s="783"/>
      <c r="C177" s="114" t="s">
        <v>210</v>
      </c>
      <c r="D177" s="30">
        <v>30</v>
      </c>
      <c r="E177" s="362">
        <v>65</v>
      </c>
      <c r="F177" s="127">
        <f>SUM(D177:E177)</f>
        <v>95</v>
      </c>
      <c r="G177" s="125"/>
      <c r="H177" s="126"/>
      <c r="I177" s="124"/>
      <c r="J177" s="125"/>
      <c r="K177" s="126"/>
      <c r="L177" s="127"/>
      <c r="M177" s="21">
        <f aca="true" t="shared" si="45" ref="M177:M182">+D177+G177+J177</f>
        <v>30</v>
      </c>
      <c r="N177" s="105">
        <f aca="true" t="shared" si="46" ref="N177:N182">+E177+H177+K177</f>
        <v>65</v>
      </c>
      <c r="O177" s="106">
        <f>SUM(M177:N177)</f>
        <v>95</v>
      </c>
    </row>
    <row r="178" spans="2:15" ht="15" customHeight="1">
      <c r="B178" s="258" t="s">
        <v>119</v>
      </c>
      <c r="C178" s="23" t="s">
        <v>120</v>
      </c>
      <c r="D178" s="17">
        <v>184</v>
      </c>
      <c r="E178" s="248">
        <v>57</v>
      </c>
      <c r="F178" s="124">
        <f t="shared" si="41"/>
        <v>241</v>
      </c>
      <c r="G178" s="123">
        <v>156</v>
      </c>
      <c r="H178" s="59">
        <v>69</v>
      </c>
      <c r="I178" s="124">
        <f t="shared" si="44"/>
        <v>225</v>
      </c>
      <c r="J178" s="123"/>
      <c r="K178" s="59"/>
      <c r="L178" s="124"/>
      <c r="M178" s="21">
        <f t="shared" si="45"/>
        <v>340</v>
      </c>
      <c r="N178" s="105">
        <f t="shared" si="46"/>
        <v>126</v>
      </c>
      <c r="O178" s="110">
        <f t="shared" si="38"/>
        <v>466</v>
      </c>
    </row>
    <row r="179" spans="2:15" ht="15" customHeight="1">
      <c r="B179" s="258" t="s">
        <v>110</v>
      </c>
      <c r="C179" s="20" t="s">
        <v>121</v>
      </c>
      <c r="D179" s="30">
        <v>7</v>
      </c>
      <c r="E179" s="362">
        <v>9</v>
      </c>
      <c r="F179" s="127">
        <f t="shared" si="41"/>
        <v>16</v>
      </c>
      <c r="G179" s="125"/>
      <c r="H179" s="126">
        <v>1</v>
      </c>
      <c r="I179" s="127">
        <f t="shared" si="44"/>
        <v>1</v>
      </c>
      <c r="J179" s="125"/>
      <c r="K179" s="126"/>
      <c r="L179" s="127"/>
      <c r="M179" s="21">
        <f t="shared" si="45"/>
        <v>7</v>
      </c>
      <c r="N179" s="105">
        <f t="shared" si="46"/>
        <v>10</v>
      </c>
      <c r="O179" s="106">
        <f t="shared" si="38"/>
        <v>17</v>
      </c>
    </row>
    <row r="180" spans="2:15" ht="15" customHeight="1">
      <c r="B180" s="258" t="s">
        <v>113</v>
      </c>
      <c r="C180" s="23" t="s">
        <v>326</v>
      </c>
      <c r="D180" s="17">
        <v>72</v>
      </c>
      <c r="E180" s="248">
        <v>67</v>
      </c>
      <c r="F180" s="124">
        <f t="shared" si="41"/>
        <v>139</v>
      </c>
      <c r="G180" s="123"/>
      <c r="H180" s="59"/>
      <c r="I180" s="124"/>
      <c r="J180" s="123">
        <v>46</v>
      </c>
      <c r="K180" s="59">
        <v>88</v>
      </c>
      <c r="L180" s="124">
        <f>+J180+K180</f>
        <v>134</v>
      </c>
      <c r="M180" s="21">
        <f t="shared" si="45"/>
        <v>118</v>
      </c>
      <c r="N180" s="105">
        <f t="shared" si="46"/>
        <v>155</v>
      </c>
      <c r="O180" s="110">
        <f t="shared" si="38"/>
        <v>273</v>
      </c>
    </row>
    <row r="181" spans="2:15" ht="15" customHeight="1">
      <c r="B181" s="258"/>
      <c r="C181" s="58" t="s">
        <v>122</v>
      </c>
      <c r="D181" s="17">
        <v>47</v>
      </c>
      <c r="E181" s="248">
        <v>67</v>
      </c>
      <c r="F181" s="124">
        <f t="shared" si="41"/>
        <v>114</v>
      </c>
      <c r="G181" s="123">
        <v>3</v>
      </c>
      <c r="H181" s="59">
        <v>2</v>
      </c>
      <c r="I181" s="124">
        <f>+G181+H181</f>
        <v>5</v>
      </c>
      <c r="J181" s="123">
        <v>16</v>
      </c>
      <c r="K181" s="59">
        <v>41</v>
      </c>
      <c r="L181" s="124">
        <f>+J181+K181</f>
        <v>57</v>
      </c>
      <c r="M181" s="21">
        <f t="shared" si="45"/>
        <v>66</v>
      </c>
      <c r="N181" s="105">
        <f t="shared" si="46"/>
        <v>110</v>
      </c>
      <c r="O181" s="110">
        <f t="shared" si="38"/>
        <v>176</v>
      </c>
    </row>
    <row r="182" spans="2:15" ht="15" customHeight="1" thickBot="1">
      <c r="B182" s="258"/>
      <c r="C182" s="24" t="s">
        <v>123</v>
      </c>
      <c r="D182" s="25">
        <v>37</v>
      </c>
      <c r="E182" s="628">
        <v>74</v>
      </c>
      <c r="F182" s="130">
        <f t="shared" si="41"/>
        <v>111</v>
      </c>
      <c r="G182" s="128">
        <v>7</v>
      </c>
      <c r="H182" s="129">
        <v>19</v>
      </c>
      <c r="I182" s="130">
        <f>SUM(G182:H182)</f>
        <v>26</v>
      </c>
      <c r="J182" s="128"/>
      <c r="K182" s="129"/>
      <c r="L182" s="130"/>
      <c r="M182" s="435">
        <f t="shared" si="45"/>
        <v>44</v>
      </c>
      <c r="N182" s="105">
        <f t="shared" si="46"/>
        <v>93</v>
      </c>
      <c r="O182" s="115">
        <f t="shared" si="38"/>
        <v>137</v>
      </c>
    </row>
    <row r="183" spans="2:15" ht="15" customHeight="1" thickBot="1">
      <c r="B183" s="280"/>
      <c r="C183" s="122" t="s">
        <v>15</v>
      </c>
      <c r="D183" s="686">
        <f>SUM(D176:D182)</f>
        <v>462</v>
      </c>
      <c r="E183" s="517">
        <f>SUM(E176:E182)</f>
        <v>385</v>
      </c>
      <c r="F183" s="232">
        <f>SUM(D183:E183)</f>
        <v>847</v>
      </c>
      <c r="G183" s="231">
        <f>SUM(G176:G182)</f>
        <v>195</v>
      </c>
      <c r="H183" s="701">
        <f>SUM(H176:H182)</f>
        <v>144</v>
      </c>
      <c r="I183" s="232">
        <f>SUM(G183:H183)</f>
        <v>339</v>
      </c>
      <c r="J183" s="231">
        <f>SUM(J176:J182)</f>
        <v>115</v>
      </c>
      <c r="K183" s="517">
        <f>SUM(K176:K182)</f>
        <v>198</v>
      </c>
      <c r="L183" s="231">
        <f>SUM(L176:L182)</f>
        <v>313</v>
      </c>
      <c r="M183" s="193">
        <f>SUM(M176:M182)</f>
        <v>772</v>
      </c>
      <c r="N183" s="194">
        <f>SUM(N176:N182)</f>
        <v>727</v>
      </c>
      <c r="O183" s="195">
        <f>SUM(M183:N183)</f>
        <v>1499</v>
      </c>
    </row>
    <row r="184" spans="2:15" ht="15" customHeight="1">
      <c r="B184" s="265"/>
      <c r="C184" s="211" t="s">
        <v>211</v>
      </c>
      <c r="D184" s="67">
        <v>124</v>
      </c>
      <c r="E184" s="377">
        <v>70</v>
      </c>
      <c r="F184" s="144">
        <f>SUM(D184:E184)</f>
        <v>194</v>
      </c>
      <c r="G184" s="703"/>
      <c r="H184" s="704"/>
      <c r="I184" s="629"/>
      <c r="J184" s="703"/>
      <c r="K184" s="704"/>
      <c r="L184" s="629"/>
      <c r="M184" s="34">
        <f aca="true" t="shared" si="47" ref="M184:N186">+D184</f>
        <v>124</v>
      </c>
      <c r="N184" s="35">
        <f t="shared" si="47"/>
        <v>70</v>
      </c>
      <c r="O184" s="33">
        <f aca="true" t="shared" si="48" ref="O184:O195">SUM(M184:N184)</f>
        <v>194</v>
      </c>
    </row>
    <row r="185" spans="2:15" ht="15" customHeight="1">
      <c r="B185" s="251"/>
      <c r="C185" s="212" t="s">
        <v>267</v>
      </c>
      <c r="D185" s="30">
        <v>138</v>
      </c>
      <c r="E185" s="362">
        <v>50</v>
      </c>
      <c r="F185" s="127">
        <f t="shared" si="41"/>
        <v>188</v>
      </c>
      <c r="G185" s="125"/>
      <c r="H185" s="126"/>
      <c r="I185" s="705"/>
      <c r="J185" s="125"/>
      <c r="K185" s="126"/>
      <c r="L185" s="705"/>
      <c r="M185" s="21">
        <f t="shared" si="47"/>
        <v>138</v>
      </c>
      <c r="N185" s="95">
        <f t="shared" si="47"/>
        <v>50</v>
      </c>
      <c r="O185" s="106">
        <f t="shared" si="48"/>
        <v>188</v>
      </c>
    </row>
    <row r="186" spans="2:15" ht="15" customHeight="1">
      <c r="B186" s="258" t="s">
        <v>124</v>
      </c>
      <c r="C186" s="212" t="s">
        <v>268</v>
      </c>
      <c r="D186" s="17">
        <v>134</v>
      </c>
      <c r="E186" s="248">
        <v>41</v>
      </c>
      <c r="F186" s="124">
        <f t="shared" si="41"/>
        <v>175</v>
      </c>
      <c r="G186" s="123"/>
      <c r="H186" s="59"/>
      <c r="I186" s="639"/>
      <c r="J186" s="123"/>
      <c r="K186" s="59"/>
      <c r="L186" s="639"/>
      <c r="M186" s="16">
        <f t="shared" si="47"/>
        <v>134</v>
      </c>
      <c r="N186" s="116">
        <f t="shared" si="47"/>
        <v>41</v>
      </c>
      <c r="O186" s="110">
        <f t="shared" si="48"/>
        <v>175</v>
      </c>
    </row>
    <row r="187" spans="2:15" ht="15" customHeight="1">
      <c r="B187" s="251"/>
      <c r="C187" s="212" t="s">
        <v>269</v>
      </c>
      <c r="D187" s="17">
        <v>105</v>
      </c>
      <c r="E187" s="248">
        <v>79</v>
      </c>
      <c r="F187" s="124">
        <f t="shared" si="41"/>
        <v>184</v>
      </c>
      <c r="G187" s="123">
        <v>94</v>
      </c>
      <c r="H187" s="59">
        <v>96</v>
      </c>
      <c r="I187" s="124">
        <f>SUM(G187:H187)</f>
        <v>190</v>
      </c>
      <c r="J187" s="123"/>
      <c r="K187" s="59"/>
      <c r="L187" s="124"/>
      <c r="M187" s="16">
        <f>+D187+G187</f>
        <v>199</v>
      </c>
      <c r="N187" s="116">
        <f>+E187+H187</f>
        <v>175</v>
      </c>
      <c r="O187" s="110">
        <f t="shared" si="48"/>
        <v>374</v>
      </c>
    </row>
    <row r="188" spans="2:15" ht="15" customHeight="1">
      <c r="B188" s="251"/>
      <c r="C188" s="244" t="s">
        <v>301</v>
      </c>
      <c r="D188" s="30">
        <v>77</v>
      </c>
      <c r="E188" s="362">
        <v>51</v>
      </c>
      <c r="F188" s="127">
        <f t="shared" si="41"/>
        <v>128</v>
      </c>
      <c r="G188" s="125"/>
      <c r="H188" s="126"/>
      <c r="I188" s="127"/>
      <c r="J188" s="125"/>
      <c r="K188" s="126"/>
      <c r="L188" s="127"/>
      <c r="M188" s="21">
        <f>+D188+G188</f>
        <v>77</v>
      </c>
      <c r="N188" s="95">
        <f>+E188+H188</f>
        <v>51</v>
      </c>
      <c r="O188" s="106">
        <f t="shared" si="48"/>
        <v>128</v>
      </c>
    </row>
    <row r="189" spans="2:15" ht="15" customHeight="1">
      <c r="B189" s="258"/>
      <c r="C189" s="213" t="s">
        <v>270</v>
      </c>
      <c r="D189" s="30">
        <v>93</v>
      </c>
      <c r="E189" s="362">
        <v>113</v>
      </c>
      <c r="F189" s="127">
        <f t="shared" si="41"/>
        <v>206</v>
      </c>
      <c r="G189" s="125"/>
      <c r="H189" s="126"/>
      <c r="I189" s="127"/>
      <c r="J189" s="125"/>
      <c r="K189" s="126"/>
      <c r="L189" s="127"/>
      <c r="M189" s="21">
        <f>+D189</f>
        <v>93</v>
      </c>
      <c r="N189" s="95">
        <f>+E189</f>
        <v>113</v>
      </c>
      <c r="O189" s="106">
        <f t="shared" si="48"/>
        <v>206</v>
      </c>
    </row>
    <row r="190" spans="2:15" ht="15" customHeight="1">
      <c r="B190" s="258" t="s">
        <v>125</v>
      </c>
      <c r="C190" s="213" t="s">
        <v>271</v>
      </c>
      <c r="D190" s="17">
        <v>144</v>
      </c>
      <c r="E190" s="248">
        <v>64</v>
      </c>
      <c r="F190" s="124">
        <f t="shared" si="41"/>
        <v>208</v>
      </c>
      <c r="G190" s="123">
        <v>107</v>
      </c>
      <c r="H190" s="59">
        <v>69</v>
      </c>
      <c r="I190" s="124">
        <f>SUM(G190:H190)</f>
        <v>176</v>
      </c>
      <c r="J190" s="123"/>
      <c r="K190" s="59"/>
      <c r="L190" s="124"/>
      <c r="M190" s="16">
        <f aca="true" t="shared" si="49" ref="M190:N192">+D190+G190</f>
        <v>251</v>
      </c>
      <c r="N190" s="116">
        <f t="shared" si="49"/>
        <v>133</v>
      </c>
      <c r="O190" s="110">
        <f t="shared" si="48"/>
        <v>384</v>
      </c>
    </row>
    <row r="191" spans="2:15" ht="15" customHeight="1">
      <c r="B191" s="251"/>
      <c r="C191" s="215" t="s">
        <v>272</v>
      </c>
      <c r="D191" s="30">
        <v>105</v>
      </c>
      <c r="E191" s="362">
        <v>73</v>
      </c>
      <c r="F191" s="127">
        <f t="shared" si="41"/>
        <v>178</v>
      </c>
      <c r="G191" s="125">
        <v>94</v>
      </c>
      <c r="H191" s="126">
        <v>94</v>
      </c>
      <c r="I191" s="127">
        <f>SUM(G191:H191)</f>
        <v>188</v>
      </c>
      <c r="J191" s="125"/>
      <c r="K191" s="126"/>
      <c r="L191" s="127"/>
      <c r="M191" s="21">
        <f t="shared" si="49"/>
        <v>199</v>
      </c>
      <c r="N191" s="95">
        <f t="shared" si="49"/>
        <v>167</v>
      </c>
      <c r="O191" s="106">
        <f t="shared" si="48"/>
        <v>366</v>
      </c>
    </row>
    <row r="192" spans="2:15" ht="15" customHeight="1">
      <c r="B192" s="258"/>
      <c r="C192" s="213" t="s">
        <v>273</v>
      </c>
      <c r="D192" s="17">
        <v>114</v>
      </c>
      <c r="E192" s="248">
        <v>81</v>
      </c>
      <c r="F192" s="124">
        <f t="shared" si="41"/>
        <v>195</v>
      </c>
      <c r="G192" s="123">
        <v>111</v>
      </c>
      <c r="H192" s="59">
        <v>85</v>
      </c>
      <c r="I192" s="124">
        <f>SUM(G192:H192)</f>
        <v>196</v>
      </c>
      <c r="J192" s="123"/>
      <c r="K192" s="59"/>
      <c r="L192" s="124"/>
      <c r="M192" s="16">
        <f t="shared" si="49"/>
        <v>225</v>
      </c>
      <c r="N192" s="116">
        <f t="shared" si="49"/>
        <v>166</v>
      </c>
      <c r="O192" s="110">
        <f t="shared" si="48"/>
        <v>391</v>
      </c>
    </row>
    <row r="193" spans="2:15" ht="15" customHeight="1">
      <c r="B193" s="258" t="s">
        <v>113</v>
      </c>
      <c r="C193" s="214" t="s">
        <v>274</v>
      </c>
      <c r="D193" s="17">
        <v>140</v>
      </c>
      <c r="E193" s="248">
        <v>59</v>
      </c>
      <c r="F193" s="124">
        <f t="shared" si="41"/>
        <v>199</v>
      </c>
      <c r="G193" s="123"/>
      <c r="H193" s="59"/>
      <c r="I193" s="124"/>
      <c r="J193" s="123"/>
      <c r="K193" s="59"/>
      <c r="L193" s="124"/>
      <c r="M193" s="16">
        <f>+D193</f>
        <v>140</v>
      </c>
      <c r="N193" s="116">
        <f>+E193</f>
        <v>59</v>
      </c>
      <c r="O193" s="110">
        <f t="shared" si="48"/>
        <v>199</v>
      </c>
    </row>
    <row r="194" spans="2:15" ht="15" customHeight="1" thickBot="1">
      <c r="B194" s="251"/>
      <c r="C194" s="166" t="s">
        <v>275</v>
      </c>
      <c r="D194" s="25">
        <v>165</v>
      </c>
      <c r="E194" s="628">
        <v>72</v>
      </c>
      <c r="F194" s="130">
        <f t="shared" si="41"/>
        <v>237</v>
      </c>
      <c r="G194" s="128">
        <v>99</v>
      </c>
      <c r="H194" s="129">
        <v>86</v>
      </c>
      <c r="I194" s="130">
        <f>SUM(G194:H194)</f>
        <v>185</v>
      </c>
      <c r="J194" s="128"/>
      <c r="K194" s="129"/>
      <c r="L194" s="130"/>
      <c r="M194" s="97">
        <f>+D194+G194</f>
        <v>264</v>
      </c>
      <c r="N194" s="98">
        <f>+E194+H194</f>
        <v>158</v>
      </c>
      <c r="O194" s="115">
        <f t="shared" si="48"/>
        <v>422</v>
      </c>
    </row>
    <row r="195" spans="2:15" ht="15" customHeight="1" thickBot="1">
      <c r="B195" s="282"/>
      <c r="C195" s="122" t="s">
        <v>15</v>
      </c>
      <c r="D195" s="686">
        <f>SUM(D184:D194)</f>
        <v>1339</v>
      </c>
      <c r="E195" s="517">
        <f>SUM(E184:E194)</f>
        <v>753</v>
      </c>
      <c r="F195" s="232">
        <f aca="true" t="shared" si="50" ref="F195:F206">SUM(D195:E195)</f>
        <v>2092</v>
      </c>
      <c r="G195" s="231">
        <f>SUM(G187:G194)</f>
        <v>505</v>
      </c>
      <c r="H195" s="701">
        <f>SUM(H187:H194)</f>
        <v>430</v>
      </c>
      <c r="I195" s="232">
        <f>SUM(G195:H195)</f>
        <v>935</v>
      </c>
      <c r="J195" s="231"/>
      <c r="K195" s="701"/>
      <c r="L195" s="232"/>
      <c r="M195" s="193">
        <f>SUM(M184:M194)</f>
        <v>1844</v>
      </c>
      <c r="N195" s="194">
        <f>SUM(N184:N194)</f>
        <v>1183</v>
      </c>
      <c r="O195" s="195">
        <f t="shared" si="48"/>
        <v>3027</v>
      </c>
    </row>
    <row r="196" spans="2:15" ht="15" customHeight="1">
      <c r="B196" s="784"/>
      <c r="C196" s="23" t="s">
        <v>126</v>
      </c>
      <c r="D196" s="17">
        <v>84</v>
      </c>
      <c r="E196" s="59">
        <v>119</v>
      </c>
      <c r="F196" s="124">
        <f t="shared" si="50"/>
        <v>203</v>
      </c>
      <c r="G196" s="123"/>
      <c r="H196" s="59"/>
      <c r="I196" s="124"/>
      <c r="J196" s="123"/>
      <c r="K196" s="59"/>
      <c r="L196" s="124"/>
      <c r="M196" s="90">
        <f>+D196+G196+J196</f>
        <v>84</v>
      </c>
      <c r="N196" s="108">
        <f>+E196+H196+K196</f>
        <v>119</v>
      </c>
      <c r="O196" s="110">
        <f aca="true" t="shared" si="51" ref="O196:O207">SUM(M196:N196)</f>
        <v>203</v>
      </c>
    </row>
    <row r="197" spans="2:15" ht="15" customHeight="1">
      <c r="B197" s="280"/>
      <c r="C197" s="137" t="s">
        <v>107</v>
      </c>
      <c r="D197" s="17">
        <v>44</v>
      </c>
      <c r="E197" s="59">
        <v>184</v>
      </c>
      <c r="F197" s="124">
        <f t="shared" si="50"/>
        <v>228</v>
      </c>
      <c r="G197" s="123">
        <v>24</v>
      </c>
      <c r="H197" s="59">
        <v>117</v>
      </c>
      <c r="I197" s="124">
        <f aca="true" t="shared" si="52" ref="I197:I204">SUM(G197:H197)</f>
        <v>141</v>
      </c>
      <c r="J197" s="123">
        <v>50</v>
      </c>
      <c r="K197" s="59">
        <v>232</v>
      </c>
      <c r="L197" s="124">
        <f>+J197+K197</f>
        <v>282</v>
      </c>
      <c r="M197" s="16">
        <f aca="true" t="shared" si="53" ref="M197:M208">+D197+G197+J197</f>
        <v>118</v>
      </c>
      <c r="N197" s="108">
        <f aca="true" t="shared" si="54" ref="N197:N208">+E197+H197+K197</f>
        <v>533</v>
      </c>
      <c r="O197" s="110">
        <f t="shared" si="51"/>
        <v>651</v>
      </c>
    </row>
    <row r="198" spans="2:15" ht="15" customHeight="1">
      <c r="B198" s="258"/>
      <c r="C198" s="137" t="s">
        <v>127</v>
      </c>
      <c r="D198" s="17">
        <v>162</v>
      </c>
      <c r="E198" s="59">
        <v>13</v>
      </c>
      <c r="F198" s="124">
        <f t="shared" si="50"/>
        <v>175</v>
      </c>
      <c r="G198" s="123">
        <v>4</v>
      </c>
      <c r="H198" s="59"/>
      <c r="I198" s="124">
        <f t="shared" si="52"/>
        <v>4</v>
      </c>
      <c r="J198" s="123">
        <v>332</v>
      </c>
      <c r="K198" s="59">
        <v>12</v>
      </c>
      <c r="L198" s="124">
        <f>+J198+K198</f>
        <v>344</v>
      </c>
      <c r="M198" s="16">
        <f t="shared" si="53"/>
        <v>498</v>
      </c>
      <c r="N198" s="108">
        <f t="shared" si="54"/>
        <v>25</v>
      </c>
      <c r="O198" s="110">
        <f t="shared" si="51"/>
        <v>523</v>
      </c>
    </row>
    <row r="199" spans="2:15" ht="15" customHeight="1">
      <c r="B199" s="258" t="s">
        <v>129</v>
      </c>
      <c r="C199" s="137" t="s">
        <v>128</v>
      </c>
      <c r="D199" s="17">
        <v>85</v>
      </c>
      <c r="E199" s="59">
        <v>109</v>
      </c>
      <c r="F199" s="702">
        <f t="shared" si="50"/>
        <v>194</v>
      </c>
      <c r="G199" s="123">
        <v>6</v>
      </c>
      <c r="H199" s="59">
        <v>7</v>
      </c>
      <c r="I199" s="124">
        <f t="shared" si="52"/>
        <v>13</v>
      </c>
      <c r="J199" s="123"/>
      <c r="K199" s="59"/>
      <c r="L199" s="124"/>
      <c r="M199" s="16">
        <f t="shared" si="53"/>
        <v>91</v>
      </c>
      <c r="N199" s="108">
        <f t="shared" si="54"/>
        <v>116</v>
      </c>
      <c r="O199" s="110">
        <f t="shared" si="51"/>
        <v>207</v>
      </c>
    </row>
    <row r="200" spans="2:15" ht="15" customHeight="1">
      <c r="B200" s="258"/>
      <c r="C200" s="147" t="s">
        <v>258</v>
      </c>
      <c r="D200" s="17">
        <v>88</v>
      </c>
      <c r="E200" s="59">
        <v>107</v>
      </c>
      <c r="F200" s="702">
        <f>SUM(D200:E200)</f>
        <v>195</v>
      </c>
      <c r="G200" s="123"/>
      <c r="H200" s="59"/>
      <c r="I200" s="124"/>
      <c r="J200" s="123"/>
      <c r="K200" s="59"/>
      <c r="L200" s="124"/>
      <c r="M200" s="16">
        <f t="shared" si="53"/>
        <v>88</v>
      </c>
      <c r="N200" s="108">
        <f t="shared" si="54"/>
        <v>107</v>
      </c>
      <c r="O200" s="110">
        <f>SUM(M200:N200)</f>
        <v>195</v>
      </c>
    </row>
    <row r="201" spans="2:15" ht="15" customHeight="1">
      <c r="B201" s="258"/>
      <c r="C201" s="147" t="s">
        <v>265</v>
      </c>
      <c r="D201" s="17"/>
      <c r="E201" s="59"/>
      <c r="F201" s="124"/>
      <c r="G201" s="123"/>
      <c r="H201" s="59"/>
      <c r="I201" s="124"/>
      <c r="J201" s="123">
        <v>116</v>
      </c>
      <c r="K201" s="59">
        <v>184</v>
      </c>
      <c r="L201" s="124">
        <f>J201+K201</f>
        <v>300</v>
      </c>
      <c r="M201" s="16">
        <f t="shared" si="53"/>
        <v>116</v>
      </c>
      <c r="N201" s="108">
        <f t="shared" si="54"/>
        <v>184</v>
      </c>
      <c r="O201" s="110">
        <f>SUM(M201:N201)</f>
        <v>300</v>
      </c>
    </row>
    <row r="202" spans="2:15" ht="15" customHeight="1">
      <c r="B202" s="258"/>
      <c r="C202" s="23" t="s">
        <v>130</v>
      </c>
      <c r="D202" s="17">
        <v>123</v>
      </c>
      <c r="E202" s="59">
        <v>71</v>
      </c>
      <c r="F202" s="124">
        <f t="shared" si="50"/>
        <v>194</v>
      </c>
      <c r="G202" s="123">
        <v>66</v>
      </c>
      <c r="H202" s="59">
        <v>80</v>
      </c>
      <c r="I202" s="124">
        <f t="shared" si="52"/>
        <v>146</v>
      </c>
      <c r="J202" s="123"/>
      <c r="K202" s="59"/>
      <c r="L202" s="124"/>
      <c r="M202" s="16">
        <f t="shared" si="53"/>
        <v>189</v>
      </c>
      <c r="N202" s="108">
        <f t="shared" si="54"/>
        <v>151</v>
      </c>
      <c r="O202" s="110">
        <f t="shared" si="51"/>
        <v>340</v>
      </c>
    </row>
    <row r="203" spans="2:15" ht="15" customHeight="1">
      <c r="B203" s="258" t="s">
        <v>110</v>
      </c>
      <c r="C203" s="23" t="s">
        <v>358</v>
      </c>
      <c r="D203" s="17">
        <v>112</v>
      </c>
      <c r="E203" s="59">
        <v>93</v>
      </c>
      <c r="F203" s="124">
        <f t="shared" si="50"/>
        <v>205</v>
      </c>
      <c r="G203" s="123">
        <v>32</v>
      </c>
      <c r="H203" s="59">
        <v>55</v>
      </c>
      <c r="I203" s="124">
        <f t="shared" si="52"/>
        <v>87</v>
      </c>
      <c r="J203" s="123"/>
      <c r="K203" s="59"/>
      <c r="L203" s="124"/>
      <c r="M203" s="16">
        <f t="shared" si="53"/>
        <v>144</v>
      </c>
      <c r="N203" s="108">
        <f t="shared" si="54"/>
        <v>148</v>
      </c>
      <c r="O203" s="110">
        <f t="shared" si="51"/>
        <v>292</v>
      </c>
    </row>
    <row r="204" spans="2:15" ht="15" customHeight="1">
      <c r="B204" s="785"/>
      <c r="C204" s="23" t="s">
        <v>131</v>
      </c>
      <c r="D204" s="17">
        <v>76</v>
      </c>
      <c r="E204" s="59">
        <v>71</v>
      </c>
      <c r="F204" s="124">
        <f t="shared" si="50"/>
        <v>147</v>
      </c>
      <c r="G204" s="123">
        <v>2</v>
      </c>
      <c r="H204" s="59">
        <v>2</v>
      </c>
      <c r="I204" s="124">
        <f t="shared" si="52"/>
        <v>4</v>
      </c>
      <c r="J204" s="123"/>
      <c r="K204" s="59"/>
      <c r="L204" s="124"/>
      <c r="M204" s="16">
        <f t="shared" si="53"/>
        <v>78</v>
      </c>
      <c r="N204" s="108">
        <f t="shared" si="54"/>
        <v>73</v>
      </c>
      <c r="O204" s="110">
        <f>SUM(M204:N204)</f>
        <v>151</v>
      </c>
    </row>
    <row r="205" spans="2:15" ht="15" customHeight="1">
      <c r="B205" s="251"/>
      <c r="C205" s="23" t="s">
        <v>112</v>
      </c>
      <c r="D205" s="17">
        <v>19</v>
      </c>
      <c r="E205" s="59">
        <v>84</v>
      </c>
      <c r="F205" s="124">
        <f t="shared" si="50"/>
        <v>103</v>
      </c>
      <c r="G205" s="123"/>
      <c r="H205" s="59"/>
      <c r="I205" s="124"/>
      <c r="J205" s="123"/>
      <c r="K205" s="59"/>
      <c r="L205" s="124"/>
      <c r="M205" s="16">
        <f t="shared" si="53"/>
        <v>19</v>
      </c>
      <c r="N205" s="108">
        <f t="shared" si="54"/>
        <v>84</v>
      </c>
      <c r="O205" s="110">
        <f t="shared" si="51"/>
        <v>103</v>
      </c>
    </row>
    <row r="206" spans="2:15" ht="15" customHeight="1">
      <c r="B206" s="258" t="s">
        <v>113</v>
      </c>
      <c r="C206" s="23" t="s">
        <v>132</v>
      </c>
      <c r="D206" s="17">
        <v>4</v>
      </c>
      <c r="E206" s="59">
        <v>128</v>
      </c>
      <c r="F206" s="124">
        <f t="shared" si="50"/>
        <v>132</v>
      </c>
      <c r="G206" s="123"/>
      <c r="H206" s="59"/>
      <c r="I206" s="124"/>
      <c r="J206" s="123"/>
      <c r="K206" s="59"/>
      <c r="L206" s="124"/>
      <c r="M206" s="16">
        <f t="shared" si="53"/>
        <v>4</v>
      </c>
      <c r="N206" s="108">
        <f t="shared" si="54"/>
        <v>128</v>
      </c>
      <c r="O206" s="110">
        <f t="shared" si="51"/>
        <v>132</v>
      </c>
    </row>
    <row r="207" spans="2:15" ht="15" customHeight="1">
      <c r="B207" s="258"/>
      <c r="C207" s="58" t="s">
        <v>327</v>
      </c>
      <c r="D207" s="123"/>
      <c r="E207" s="59"/>
      <c r="F207" s="124"/>
      <c r="G207" s="123">
        <v>1</v>
      </c>
      <c r="H207" s="59"/>
      <c r="I207" s="124">
        <f>G207</f>
        <v>1</v>
      </c>
      <c r="J207" s="123"/>
      <c r="K207" s="59"/>
      <c r="L207" s="124"/>
      <c r="M207" s="16">
        <f t="shared" si="53"/>
        <v>1</v>
      </c>
      <c r="N207" s="108">
        <f t="shared" si="54"/>
        <v>0</v>
      </c>
      <c r="O207" s="110">
        <f t="shared" si="51"/>
        <v>1</v>
      </c>
    </row>
    <row r="208" spans="2:15" ht="15" customHeight="1" thickBot="1">
      <c r="B208" s="785"/>
      <c r="C208" s="24" t="s">
        <v>123</v>
      </c>
      <c r="D208" s="128">
        <v>46</v>
      </c>
      <c r="E208" s="129">
        <v>128</v>
      </c>
      <c r="F208" s="130">
        <f>SUM(D208:E208)</f>
        <v>174</v>
      </c>
      <c r="G208" s="128">
        <v>33</v>
      </c>
      <c r="H208" s="129">
        <v>80</v>
      </c>
      <c r="I208" s="130">
        <f>SUM(G208:H208)</f>
        <v>113</v>
      </c>
      <c r="J208" s="128"/>
      <c r="K208" s="129"/>
      <c r="L208" s="130"/>
      <c r="M208" s="436">
        <f t="shared" si="53"/>
        <v>79</v>
      </c>
      <c r="N208" s="108">
        <f t="shared" si="54"/>
        <v>208</v>
      </c>
      <c r="O208" s="132">
        <f aca="true" t="shared" si="55" ref="O208:O214">SUM(M208:N208)</f>
        <v>287</v>
      </c>
    </row>
    <row r="209" spans="2:15" ht="15" customHeight="1" thickBot="1">
      <c r="B209" s="282"/>
      <c r="C209" s="122" t="s">
        <v>15</v>
      </c>
      <c r="D209" s="231">
        <f>SUM(D196:D208)</f>
        <v>843</v>
      </c>
      <c r="E209" s="517">
        <f>SUM(E196:E208)</f>
        <v>1107</v>
      </c>
      <c r="F209" s="232">
        <f>SUM(D209:E209)</f>
        <v>1950</v>
      </c>
      <c r="G209" s="231">
        <f>SUM(G196:G208)</f>
        <v>168</v>
      </c>
      <c r="H209" s="231">
        <f>SUM(H196:H208)</f>
        <v>341</v>
      </c>
      <c r="I209" s="232">
        <f>SUM(G209:H209)</f>
        <v>509</v>
      </c>
      <c r="J209" s="231">
        <f>SUM(J196:J208)</f>
        <v>498</v>
      </c>
      <c r="K209" s="231">
        <f>SUM(K196:K208)</f>
        <v>428</v>
      </c>
      <c r="L209" s="232">
        <f>SUM(J209:K209)</f>
        <v>926</v>
      </c>
      <c r="M209" s="193">
        <f>SUM(M196:M208)</f>
        <v>1509</v>
      </c>
      <c r="N209" s="194">
        <f>SUM(N196:N208)</f>
        <v>1876</v>
      </c>
      <c r="O209" s="195">
        <f t="shared" si="55"/>
        <v>3385</v>
      </c>
    </row>
    <row r="210" spans="2:15" ht="15" customHeight="1">
      <c r="B210" s="262"/>
      <c r="C210" s="409" t="s">
        <v>328</v>
      </c>
      <c r="D210" s="67">
        <v>23</v>
      </c>
      <c r="E210" s="68">
        <v>57</v>
      </c>
      <c r="F210" s="144">
        <f>SUM(D210:E210)</f>
        <v>80</v>
      </c>
      <c r="G210" s="706"/>
      <c r="H210" s="707"/>
      <c r="I210" s="708"/>
      <c r="J210" s="706"/>
      <c r="K210" s="707"/>
      <c r="L210" s="708"/>
      <c r="M210" s="34">
        <f>+D210</f>
        <v>23</v>
      </c>
      <c r="N210" s="35">
        <f>+E210</f>
        <v>57</v>
      </c>
      <c r="O210" s="33">
        <f t="shared" si="55"/>
        <v>80</v>
      </c>
    </row>
    <row r="211" spans="2:15" ht="15" customHeight="1">
      <c r="B211" s="258" t="s">
        <v>329</v>
      </c>
      <c r="C211" s="228" t="s">
        <v>289</v>
      </c>
      <c r="D211" s="246">
        <v>60</v>
      </c>
      <c r="E211" s="235">
        <v>34</v>
      </c>
      <c r="F211" s="127">
        <f aca="true" t="shared" si="56" ref="F211:F222">SUM(D211:E211)</f>
        <v>94</v>
      </c>
      <c r="G211" s="410">
        <v>8</v>
      </c>
      <c r="H211" s="411">
        <v>3</v>
      </c>
      <c r="I211" s="127">
        <f>SUM(G211:H211)</f>
        <v>11</v>
      </c>
      <c r="J211" s="410"/>
      <c r="K211" s="411"/>
      <c r="L211" s="127"/>
      <c r="M211" s="87">
        <f aca="true" t="shared" si="57" ref="M211:N214">+D211+G211</f>
        <v>68</v>
      </c>
      <c r="N211" s="134">
        <f t="shared" si="57"/>
        <v>37</v>
      </c>
      <c r="O211" s="86">
        <f t="shared" si="55"/>
        <v>105</v>
      </c>
    </row>
    <row r="212" spans="2:15" ht="15" customHeight="1">
      <c r="B212" s="258" t="s">
        <v>110</v>
      </c>
      <c r="C212" s="228" t="s">
        <v>290</v>
      </c>
      <c r="D212" s="246">
        <v>108</v>
      </c>
      <c r="E212" s="235">
        <v>23</v>
      </c>
      <c r="F212" s="127">
        <f t="shared" si="56"/>
        <v>131</v>
      </c>
      <c r="G212" s="410"/>
      <c r="H212" s="411"/>
      <c r="I212" s="127"/>
      <c r="J212" s="410"/>
      <c r="K212" s="411"/>
      <c r="L212" s="127"/>
      <c r="M212" s="87">
        <f t="shared" si="57"/>
        <v>108</v>
      </c>
      <c r="N212" s="134">
        <f t="shared" si="57"/>
        <v>23</v>
      </c>
      <c r="O212" s="86">
        <f t="shared" si="55"/>
        <v>131</v>
      </c>
    </row>
    <row r="213" spans="2:15" ht="15" customHeight="1">
      <c r="B213" s="258"/>
      <c r="C213" s="228" t="s">
        <v>102</v>
      </c>
      <c r="D213" s="246">
        <v>8</v>
      </c>
      <c r="E213" s="235">
        <v>30</v>
      </c>
      <c r="F213" s="127">
        <f t="shared" si="56"/>
        <v>38</v>
      </c>
      <c r="G213" s="410"/>
      <c r="H213" s="411"/>
      <c r="I213" s="127"/>
      <c r="J213" s="410"/>
      <c r="K213" s="411"/>
      <c r="L213" s="127"/>
      <c r="M213" s="87">
        <f t="shared" si="57"/>
        <v>8</v>
      </c>
      <c r="N213" s="134">
        <f t="shared" si="57"/>
        <v>30</v>
      </c>
      <c r="O213" s="86">
        <f t="shared" si="55"/>
        <v>38</v>
      </c>
    </row>
    <row r="214" spans="2:15" ht="15" customHeight="1">
      <c r="B214" s="258" t="s">
        <v>113</v>
      </c>
      <c r="C214" s="107" t="s">
        <v>109</v>
      </c>
      <c r="D214" s="229">
        <v>69</v>
      </c>
      <c r="E214" s="252">
        <v>67</v>
      </c>
      <c r="F214" s="124">
        <f t="shared" si="56"/>
        <v>136</v>
      </c>
      <c r="G214" s="123">
        <v>7</v>
      </c>
      <c r="H214" s="56">
        <v>4</v>
      </c>
      <c r="I214" s="124">
        <f>SUM(G214:H214)</f>
        <v>11</v>
      </c>
      <c r="J214" s="123"/>
      <c r="K214" s="56"/>
      <c r="L214" s="124"/>
      <c r="M214" s="39">
        <f t="shared" si="57"/>
        <v>76</v>
      </c>
      <c r="N214" s="40">
        <f t="shared" si="57"/>
        <v>71</v>
      </c>
      <c r="O214" s="86">
        <f t="shared" si="55"/>
        <v>147</v>
      </c>
    </row>
    <row r="215" spans="2:15" ht="15" customHeight="1" thickBot="1">
      <c r="B215" s="258"/>
      <c r="C215" s="133" t="s">
        <v>133</v>
      </c>
      <c r="D215" s="246">
        <v>21</v>
      </c>
      <c r="E215" s="235">
        <v>73</v>
      </c>
      <c r="F215" s="124">
        <f t="shared" si="56"/>
        <v>94</v>
      </c>
      <c r="G215" s="709"/>
      <c r="H215" s="710"/>
      <c r="I215" s="711"/>
      <c r="J215" s="709"/>
      <c r="K215" s="710"/>
      <c r="L215" s="711"/>
      <c r="M215" s="87">
        <f>+D215</f>
        <v>21</v>
      </c>
      <c r="N215" s="134">
        <f>+E215</f>
        <v>73</v>
      </c>
      <c r="O215" s="86">
        <f aca="true" t="shared" si="58" ref="O215:O221">SUM(M215:N215)</f>
        <v>94</v>
      </c>
    </row>
    <row r="216" spans="2:15" ht="15" customHeight="1" thickBot="1">
      <c r="B216" s="282"/>
      <c r="C216" s="122" t="s">
        <v>15</v>
      </c>
      <c r="D216" s="249">
        <f>SUM(D210:D215)</f>
        <v>289</v>
      </c>
      <c r="E216" s="249">
        <f>SUM(E210:E215)</f>
        <v>284</v>
      </c>
      <c r="F216" s="249">
        <f>SUM(F210:F215)</f>
        <v>573</v>
      </c>
      <c r="G216" s="614">
        <f>SUM(G211:G215)</f>
        <v>15</v>
      </c>
      <c r="H216" s="356">
        <f>SUM(H211:H215)</f>
        <v>7</v>
      </c>
      <c r="I216" s="150">
        <f>SUM(G216:H216)</f>
        <v>22</v>
      </c>
      <c r="J216" s="614"/>
      <c r="K216" s="356"/>
      <c r="L216" s="150"/>
      <c r="M216" s="178">
        <f>SUM(M210:M215)</f>
        <v>304</v>
      </c>
      <c r="N216" s="178">
        <f>SUM(N210:N215)</f>
        <v>291</v>
      </c>
      <c r="O216" s="178">
        <f>SUM(O210:O215)</f>
        <v>595</v>
      </c>
    </row>
    <row r="217" spans="2:15" ht="15" customHeight="1">
      <c r="B217" s="272"/>
      <c r="C217" s="135" t="s">
        <v>107</v>
      </c>
      <c r="D217" s="6">
        <v>36</v>
      </c>
      <c r="E217" s="664">
        <v>124</v>
      </c>
      <c r="F217" s="136">
        <f t="shared" si="56"/>
        <v>160</v>
      </c>
      <c r="G217" s="712">
        <v>15</v>
      </c>
      <c r="H217" s="50">
        <v>64</v>
      </c>
      <c r="I217" s="144">
        <f>SUM(G217:H217)</f>
        <v>79</v>
      </c>
      <c r="J217" s="712"/>
      <c r="K217" s="50"/>
      <c r="L217" s="144"/>
      <c r="M217" s="8">
        <f aca="true" t="shared" si="59" ref="M217:N222">+D217+G217+J217</f>
        <v>51</v>
      </c>
      <c r="N217" s="9">
        <f t="shared" si="59"/>
        <v>188</v>
      </c>
      <c r="O217" s="92">
        <f t="shared" si="58"/>
        <v>239</v>
      </c>
    </row>
    <row r="218" spans="2:15" ht="15" customHeight="1">
      <c r="B218" s="258" t="s">
        <v>134</v>
      </c>
      <c r="C218" s="137" t="s">
        <v>127</v>
      </c>
      <c r="D218" s="17">
        <v>184</v>
      </c>
      <c r="E218" s="18">
        <v>17</v>
      </c>
      <c r="F218" s="138">
        <f t="shared" si="56"/>
        <v>201</v>
      </c>
      <c r="G218" s="56">
        <v>204</v>
      </c>
      <c r="H218" s="59">
        <v>13</v>
      </c>
      <c r="I218" s="124">
        <f>SUM(G218:H218)</f>
        <v>217</v>
      </c>
      <c r="J218" s="56"/>
      <c r="K218" s="59"/>
      <c r="L218" s="124"/>
      <c r="M218" s="14">
        <f t="shared" si="59"/>
        <v>388</v>
      </c>
      <c r="N218" s="15">
        <f t="shared" si="59"/>
        <v>30</v>
      </c>
      <c r="O218" s="139">
        <f t="shared" si="58"/>
        <v>418</v>
      </c>
    </row>
    <row r="219" spans="2:15" ht="15" customHeight="1">
      <c r="B219" s="258"/>
      <c r="C219" s="412" t="s">
        <v>303</v>
      </c>
      <c r="D219" s="56"/>
      <c r="E219" s="59"/>
      <c r="F219" s="124"/>
      <c r="G219" s="56"/>
      <c r="H219" s="59"/>
      <c r="I219" s="124"/>
      <c r="J219" s="56">
        <v>5</v>
      </c>
      <c r="K219" s="59">
        <v>64</v>
      </c>
      <c r="L219" s="124">
        <f>+J219+K219</f>
        <v>69</v>
      </c>
      <c r="M219" s="14">
        <f t="shared" si="59"/>
        <v>5</v>
      </c>
      <c r="N219" s="15">
        <f t="shared" si="59"/>
        <v>64</v>
      </c>
      <c r="O219" s="139">
        <f t="shared" si="58"/>
        <v>69</v>
      </c>
    </row>
    <row r="220" spans="2:15" ht="15" customHeight="1">
      <c r="B220" s="258" t="s">
        <v>110</v>
      </c>
      <c r="C220" s="140" t="s">
        <v>291</v>
      </c>
      <c r="D220" s="25">
        <v>3</v>
      </c>
      <c r="E220" s="26">
        <v>43</v>
      </c>
      <c r="F220" s="141">
        <f t="shared" si="56"/>
        <v>46</v>
      </c>
      <c r="G220" s="253"/>
      <c r="H220" s="129"/>
      <c r="I220" s="713"/>
      <c r="J220" s="253"/>
      <c r="K220" s="129"/>
      <c r="L220" s="713"/>
      <c r="M220" s="14">
        <f t="shared" si="59"/>
        <v>3</v>
      </c>
      <c r="N220" s="15">
        <f t="shared" si="59"/>
        <v>43</v>
      </c>
      <c r="O220" s="99">
        <f t="shared" si="58"/>
        <v>46</v>
      </c>
    </row>
    <row r="221" spans="2:15" ht="15" customHeight="1">
      <c r="B221" s="258" t="s">
        <v>113</v>
      </c>
      <c r="C221" s="142" t="s">
        <v>109</v>
      </c>
      <c r="D221" s="17">
        <v>52</v>
      </c>
      <c r="E221" s="18">
        <v>52</v>
      </c>
      <c r="F221" s="138">
        <f t="shared" si="56"/>
        <v>104</v>
      </c>
      <c r="G221" s="714"/>
      <c r="H221" s="59">
        <v>2</v>
      </c>
      <c r="I221" s="124">
        <f aca="true" t="shared" si="60" ref="I221:I232">SUM(G221:H221)</f>
        <v>2</v>
      </c>
      <c r="J221" s="714"/>
      <c r="K221" s="59"/>
      <c r="L221" s="124"/>
      <c r="M221" s="14">
        <f t="shared" si="59"/>
        <v>52</v>
      </c>
      <c r="N221" s="15">
        <f t="shared" si="59"/>
        <v>54</v>
      </c>
      <c r="O221" s="139">
        <f t="shared" si="58"/>
        <v>106</v>
      </c>
    </row>
    <row r="222" spans="2:15" ht="15" customHeight="1" thickBot="1">
      <c r="B222" s="258"/>
      <c r="C222" s="200" t="s">
        <v>238</v>
      </c>
      <c r="D222" s="25">
        <v>12</v>
      </c>
      <c r="E222" s="26">
        <v>153</v>
      </c>
      <c r="F222" s="141">
        <f t="shared" si="56"/>
        <v>165</v>
      </c>
      <c r="G222" s="253">
        <v>6</v>
      </c>
      <c r="H222" s="129">
        <v>113</v>
      </c>
      <c r="I222" s="130">
        <f t="shared" si="60"/>
        <v>119</v>
      </c>
      <c r="J222" s="253"/>
      <c r="K222" s="129"/>
      <c r="L222" s="130"/>
      <c r="M222" s="437">
        <f t="shared" si="59"/>
        <v>18</v>
      </c>
      <c r="N222" s="438">
        <f t="shared" si="59"/>
        <v>266</v>
      </c>
      <c r="O222" s="99">
        <f aca="true" t="shared" si="61" ref="O222:O232">SUM(M222:N222)</f>
        <v>284</v>
      </c>
    </row>
    <row r="223" spans="2:15" ht="15" customHeight="1" thickBot="1">
      <c r="B223" s="278"/>
      <c r="C223" s="408" t="s">
        <v>106</v>
      </c>
      <c r="D223" s="414">
        <f>SUM(D217:D222)</f>
        <v>287</v>
      </c>
      <c r="E223" s="143">
        <f>SUM(E217:E222)</f>
        <v>389</v>
      </c>
      <c r="F223" s="143">
        <f aca="true" t="shared" si="62" ref="F223:F232">SUM(D223:E223)</f>
        <v>676</v>
      </c>
      <c r="G223" s="715">
        <f>SUM(G217:G222)</f>
        <v>225</v>
      </c>
      <c r="H223" s="716">
        <f>SUM(H217:H222)</f>
        <v>192</v>
      </c>
      <c r="I223" s="413">
        <f t="shared" si="60"/>
        <v>417</v>
      </c>
      <c r="J223" s="414">
        <f>SUM(J217:J222)</f>
        <v>5</v>
      </c>
      <c r="K223" s="415">
        <f>SUM(K217:K222)</f>
        <v>64</v>
      </c>
      <c r="L223" s="413">
        <f>SUM(L217:L222)</f>
        <v>69</v>
      </c>
      <c r="M223" s="196">
        <f>SUM(M217:M222)</f>
        <v>517</v>
      </c>
      <c r="N223" s="180">
        <f>SUM(N217:N222)</f>
        <v>645</v>
      </c>
      <c r="O223" s="184">
        <f t="shared" si="61"/>
        <v>1162</v>
      </c>
    </row>
    <row r="224" spans="2:15" ht="15" customHeight="1">
      <c r="B224" s="265"/>
      <c r="C224" s="416" t="s">
        <v>302</v>
      </c>
      <c r="D224" s="67">
        <v>63</v>
      </c>
      <c r="E224" s="376">
        <v>81</v>
      </c>
      <c r="F224" s="144">
        <f>SUM(D224:E224)</f>
        <v>144</v>
      </c>
      <c r="G224" s="615"/>
      <c r="H224" s="376"/>
      <c r="I224" s="144"/>
      <c r="J224" s="615"/>
      <c r="K224" s="376"/>
      <c r="L224" s="144"/>
      <c r="M224" s="67">
        <f>+D224+G224</f>
        <v>63</v>
      </c>
      <c r="N224" s="417">
        <f>+E224+H224</f>
        <v>81</v>
      </c>
      <c r="O224" s="49">
        <f>SUM(M224:N224)</f>
        <v>144</v>
      </c>
    </row>
    <row r="225" spans="2:15" ht="15" customHeight="1">
      <c r="B225" s="251"/>
      <c r="C225" s="245" t="s">
        <v>215</v>
      </c>
      <c r="D225" s="246"/>
      <c r="E225" s="616">
        <v>157</v>
      </c>
      <c r="F225" s="127">
        <f>SUM(D225:E225)</f>
        <v>157</v>
      </c>
      <c r="G225" s="410"/>
      <c r="H225" s="616">
        <v>51</v>
      </c>
      <c r="I225" s="127">
        <f t="shared" si="60"/>
        <v>51</v>
      </c>
      <c r="J225" s="410"/>
      <c r="K225" s="616"/>
      <c r="L225" s="127"/>
      <c r="M225" s="246">
        <v>0</v>
      </c>
      <c r="N225" s="222">
        <f aca="true" t="shared" si="63" ref="N225:N231">+E225+H225</f>
        <v>208</v>
      </c>
      <c r="O225" s="52">
        <f t="shared" si="61"/>
        <v>208</v>
      </c>
    </row>
    <row r="226" spans="2:15" ht="15" customHeight="1">
      <c r="B226" s="283" t="s">
        <v>135</v>
      </c>
      <c r="C226" s="145" t="s">
        <v>214</v>
      </c>
      <c r="D226" s="229"/>
      <c r="E226" s="618">
        <v>154</v>
      </c>
      <c r="F226" s="124">
        <f t="shared" si="62"/>
        <v>154</v>
      </c>
      <c r="G226" s="230"/>
      <c r="H226" s="618">
        <v>84</v>
      </c>
      <c r="I226" s="124">
        <f t="shared" si="60"/>
        <v>84</v>
      </c>
      <c r="J226" s="230"/>
      <c r="K226" s="618"/>
      <c r="L226" s="124"/>
      <c r="M226" s="229">
        <f aca="true" t="shared" si="64" ref="M226:M231">+D226+G226</f>
        <v>0</v>
      </c>
      <c r="N226" s="146">
        <f t="shared" si="63"/>
        <v>238</v>
      </c>
      <c r="O226" s="55">
        <f t="shared" si="61"/>
        <v>238</v>
      </c>
    </row>
    <row r="227" spans="2:15" ht="15" customHeight="1">
      <c r="B227" s="258" t="s">
        <v>110</v>
      </c>
      <c r="C227" s="145" t="s">
        <v>213</v>
      </c>
      <c r="D227" s="229">
        <v>1</v>
      </c>
      <c r="E227" s="618">
        <v>75</v>
      </c>
      <c r="F227" s="124">
        <f t="shared" si="62"/>
        <v>76</v>
      </c>
      <c r="G227" s="410"/>
      <c r="H227" s="618">
        <v>26</v>
      </c>
      <c r="I227" s="124">
        <f t="shared" si="60"/>
        <v>26</v>
      </c>
      <c r="J227" s="230"/>
      <c r="K227" s="618"/>
      <c r="L227" s="124"/>
      <c r="M227" s="229">
        <f t="shared" si="64"/>
        <v>1</v>
      </c>
      <c r="N227" s="146">
        <f t="shared" si="63"/>
        <v>101</v>
      </c>
      <c r="O227" s="55">
        <f t="shared" si="61"/>
        <v>102</v>
      </c>
    </row>
    <row r="228" spans="2:15" ht="15" customHeight="1">
      <c r="B228" s="258"/>
      <c r="C228" s="145" t="s">
        <v>290</v>
      </c>
      <c r="D228" s="229">
        <v>94</v>
      </c>
      <c r="E228" s="618">
        <v>28</v>
      </c>
      <c r="F228" s="124">
        <f t="shared" si="62"/>
        <v>122</v>
      </c>
      <c r="G228" s="230">
        <v>27</v>
      </c>
      <c r="H228" s="618">
        <v>12</v>
      </c>
      <c r="I228" s="124">
        <f t="shared" si="60"/>
        <v>39</v>
      </c>
      <c r="J228" s="230"/>
      <c r="K228" s="618"/>
      <c r="L228" s="124"/>
      <c r="M228" s="229">
        <f t="shared" si="64"/>
        <v>121</v>
      </c>
      <c r="N228" s="146">
        <f t="shared" si="63"/>
        <v>40</v>
      </c>
      <c r="O228" s="55">
        <f t="shared" si="61"/>
        <v>161</v>
      </c>
    </row>
    <row r="229" spans="2:15" ht="15" customHeight="1">
      <c r="B229" s="258" t="s">
        <v>113</v>
      </c>
      <c r="C229" s="147" t="s">
        <v>216</v>
      </c>
      <c r="D229" s="229">
        <v>78</v>
      </c>
      <c r="E229" s="618">
        <v>59</v>
      </c>
      <c r="F229" s="124">
        <f t="shared" si="62"/>
        <v>137</v>
      </c>
      <c r="G229" s="230">
        <v>10</v>
      </c>
      <c r="H229" s="619">
        <v>19</v>
      </c>
      <c r="I229" s="124">
        <f t="shared" si="60"/>
        <v>29</v>
      </c>
      <c r="J229" s="230"/>
      <c r="K229" s="618"/>
      <c r="L229" s="124"/>
      <c r="M229" s="229">
        <f t="shared" si="64"/>
        <v>88</v>
      </c>
      <c r="N229" s="146">
        <f t="shared" si="63"/>
        <v>78</v>
      </c>
      <c r="O229" s="55">
        <f t="shared" si="61"/>
        <v>166</v>
      </c>
    </row>
    <row r="230" spans="2:15" ht="15" customHeight="1">
      <c r="B230" s="258"/>
      <c r="C230" s="800" t="s">
        <v>392</v>
      </c>
      <c r="D230" s="727">
        <v>2</v>
      </c>
      <c r="E230" s="717">
        <v>27</v>
      </c>
      <c r="F230" s="124">
        <f t="shared" si="62"/>
        <v>29</v>
      </c>
      <c r="G230" s="718"/>
      <c r="H230" s="801"/>
      <c r="I230" s="124"/>
      <c r="J230" s="718"/>
      <c r="K230" s="717"/>
      <c r="L230" s="638"/>
      <c r="M230" s="229">
        <f t="shared" si="64"/>
        <v>2</v>
      </c>
      <c r="N230" s="146">
        <f t="shared" si="63"/>
        <v>27</v>
      </c>
      <c r="O230" s="55">
        <f t="shared" si="61"/>
        <v>29</v>
      </c>
    </row>
    <row r="231" spans="2:15" ht="15" customHeight="1" thickBot="1">
      <c r="B231" s="251"/>
      <c r="C231" s="148" t="s">
        <v>217</v>
      </c>
      <c r="D231" s="247">
        <v>2</v>
      </c>
      <c r="E231" s="717">
        <v>98</v>
      </c>
      <c r="F231" s="638">
        <f t="shared" si="62"/>
        <v>100</v>
      </c>
      <c r="G231" s="718">
        <v>1</v>
      </c>
      <c r="H231" s="717">
        <v>44</v>
      </c>
      <c r="I231" s="124">
        <f t="shared" si="60"/>
        <v>45</v>
      </c>
      <c r="J231" s="718"/>
      <c r="K231" s="717"/>
      <c r="L231" s="381"/>
      <c r="M231" s="247">
        <f t="shared" si="64"/>
        <v>3</v>
      </c>
      <c r="N231" s="149">
        <f t="shared" si="63"/>
        <v>142</v>
      </c>
      <c r="O231" s="61">
        <f t="shared" si="61"/>
        <v>145</v>
      </c>
    </row>
    <row r="232" spans="2:15" ht="15" customHeight="1" thickBot="1">
      <c r="B232" s="251"/>
      <c r="C232" s="439" t="s">
        <v>106</v>
      </c>
      <c r="D232" s="414">
        <f>SUM(D224:D231)</f>
        <v>240</v>
      </c>
      <c r="E232" s="716">
        <f>SUM(E224:E231)</f>
        <v>679</v>
      </c>
      <c r="F232" s="413">
        <f t="shared" si="62"/>
        <v>919</v>
      </c>
      <c r="G232" s="617">
        <f>SUM(G224:G231)</f>
        <v>38</v>
      </c>
      <c r="H232" s="716">
        <f>SUM(H224:H231)</f>
        <v>236</v>
      </c>
      <c r="I232" s="413">
        <f t="shared" si="60"/>
        <v>274</v>
      </c>
      <c r="J232" s="617"/>
      <c r="K232" s="716"/>
      <c r="L232" s="413"/>
      <c r="M232" s="440">
        <f>SUM(M224:M231)</f>
        <v>278</v>
      </c>
      <c r="N232" s="441">
        <f>SUM(N224:N231)</f>
        <v>915</v>
      </c>
      <c r="O232" s="442">
        <f t="shared" si="61"/>
        <v>1193</v>
      </c>
    </row>
    <row r="233" spans="2:15" ht="19.5" customHeight="1" thickBot="1">
      <c r="B233" s="833" t="s">
        <v>136</v>
      </c>
      <c r="C233" s="833"/>
      <c r="D233" s="444">
        <f aca="true" t="shared" si="65" ref="D233:O233">+D154+D159+D167+D168+D175+D183+D195+D209+D216+D223+D232</f>
        <v>4507</v>
      </c>
      <c r="E233" s="444">
        <f t="shared" si="65"/>
        <v>5089</v>
      </c>
      <c r="F233" s="444">
        <f t="shared" si="65"/>
        <v>9596</v>
      </c>
      <c r="G233" s="444">
        <f t="shared" si="65"/>
        <v>1488</v>
      </c>
      <c r="H233" s="444">
        <f t="shared" si="65"/>
        <v>1984</v>
      </c>
      <c r="I233" s="444">
        <f t="shared" si="65"/>
        <v>3472</v>
      </c>
      <c r="J233" s="444">
        <f t="shared" si="65"/>
        <v>791</v>
      </c>
      <c r="K233" s="444">
        <f t="shared" si="65"/>
        <v>1009</v>
      </c>
      <c r="L233" s="444">
        <f t="shared" si="65"/>
        <v>1800</v>
      </c>
      <c r="M233" s="444">
        <f t="shared" si="65"/>
        <v>6786</v>
      </c>
      <c r="N233" s="444">
        <f t="shared" si="65"/>
        <v>8082</v>
      </c>
      <c r="O233" s="444">
        <f t="shared" si="65"/>
        <v>14868</v>
      </c>
    </row>
    <row r="234" spans="2:15" ht="19.5" customHeight="1" thickBot="1">
      <c r="B234" s="833" t="s">
        <v>4</v>
      </c>
      <c r="C234" s="833"/>
      <c r="D234" s="444">
        <f aca="true" t="shared" si="66" ref="D234:O234">+D233+D146</f>
        <v>18843</v>
      </c>
      <c r="E234" s="444">
        <f t="shared" si="66"/>
        <v>19246</v>
      </c>
      <c r="F234" s="444">
        <f t="shared" si="66"/>
        <v>38089</v>
      </c>
      <c r="G234" s="444">
        <f t="shared" si="66"/>
        <v>2577</v>
      </c>
      <c r="H234" s="444">
        <f t="shared" si="66"/>
        <v>3455</v>
      </c>
      <c r="I234" s="444">
        <f t="shared" si="66"/>
        <v>6032</v>
      </c>
      <c r="J234" s="444">
        <f t="shared" si="66"/>
        <v>1984</v>
      </c>
      <c r="K234" s="444">
        <f t="shared" si="66"/>
        <v>1698</v>
      </c>
      <c r="L234" s="444">
        <f t="shared" si="66"/>
        <v>3682</v>
      </c>
      <c r="M234" s="443">
        <f t="shared" si="66"/>
        <v>23404</v>
      </c>
      <c r="N234" s="443">
        <f t="shared" si="66"/>
        <v>24399</v>
      </c>
      <c r="O234" s="443">
        <f t="shared" si="66"/>
        <v>47803</v>
      </c>
    </row>
    <row r="235" ht="16.5" customHeight="1">
      <c r="P235" s="197"/>
    </row>
    <row r="236" spans="2:3" ht="15" customHeight="1">
      <c r="B236" t="s">
        <v>330</v>
      </c>
      <c r="C236" s="816">
        <v>43708</v>
      </c>
    </row>
    <row r="237" spans="2:15" ht="15" customHeight="1">
      <c r="B237" s="817"/>
      <c r="C237" s="817"/>
      <c r="D237" s="817"/>
      <c r="E237" s="817"/>
      <c r="F237" s="817"/>
      <c r="G237" s="817"/>
      <c r="H237" s="817"/>
      <c r="I237" s="817"/>
      <c r="J237" s="817"/>
      <c r="K237" s="817"/>
      <c r="L237" s="817"/>
      <c r="M237" s="817"/>
      <c r="N237" s="817"/>
      <c r="O237" s="817"/>
    </row>
    <row r="238" spans="2:3" ht="15" customHeight="1">
      <c r="B238" s="238"/>
      <c r="C238" s="239"/>
    </row>
    <row r="239" spans="2:16" s="197" customFormat="1" ht="27" customHeight="1">
      <c r="B239"/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/>
    </row>
    <row r="240" spans="13:15" ht="36" customHeight="1">
      <c r="M240" s="158"/>
      <c r="N240" s="158"/>
      <c r="O240" s="158"/>
    </row>
    <row r="241" ht="22.5" customHeight="1"/>
  </sheetData>
  <sheetProtection/>
  <mergeCells count="35">
    <mergeCell ref="B109:B111"/>
    <mergeCell ref="B233:C233"/>
    <mergeCell ref="B234:C234"/>
    <mergeCell ref="B149:O149"/>
    <mergeCell ref="B150:O150"/>
    <mergeCell ref="B152:B153"/>
    <mergeCell ref="C152:C153"/>
    <mergeCell ref="D152:F152"/>
    <mergeCell ref="G152:I152"/>
    <mergeCell ref="M152:O152"/>
    <mergeCell ref="J152:L152"/>
    <mergeCell ref="B143:C143"/>
    <mergeCell ref="B144:C144"/>
    <mergeCell ref="B146:C146"/>
    <mergeCell ref="B148:O148"/>
    <mergeCell ref="B145:C145"/>
    <mergeCell ref="J6:L6"/>
    <mergeCell ref="B94:O94"/>
    <mergeCell ref="B95:O95"/>
    <mergeCell ref="B97:B98"/>
    <mergeCell ref="C97:C98"/>
    <mergeCell ref="D97:F97"/>
    <mergeCell ref="G97:I97"/>
    <mergeCell ref="M97:O97"/>
    <mergeCell ref="J97:L97"/>
    <mergeCell ref="B237:O237"/>
    <mergeCell ref="B93:O93"/>
    <mergeCell ref="B2:O2"/>
    <mergeCell ref="D6:F6"/>
    <mergeCell ref="B3:O3"/>
    <mergeCell ref="B4:O4"/>
    <mergeCell ref="M6:O6"/>
    <mergeCell ref="G6:I6"/>
    <mergeCell ref="B6:B7"/>
    <mergeCell ref="C6:C7"/>
  </mergeCells>
  <conditionalFormatting sqref="D145:L146 D234:L234 D233:O233 J91:L91 D143:O144 D79:O79 D80:L90 D99:L142 D8:L78 D154:L232">
    <cfRule type="containsBlanks" priority="5" dxfId="0" stopIfTrue="1">
      <formula>LEN(TRIM(D8))=0</formula>
    </cfRule>
  </conditionalFormatting>
  <conditionalFormatting sqref="D91:F91 H91:I91">
    <cfRule type="containsBlanks" priority="1" dxfId="0" stopIfTrue="1">
      <formula>LEN(TRIM(D91))=0</formula>
    </cfRule>
  </conditionalFormatting>
  <printOptions/>
  <pageMargins left="0" right="0" top="0" bottom="0" header="0.5118110236220472" footer="0.5118110236220472"/>
  <pageSetup horizontalDpi="600" verticalDpi="600" orientation="portrait" paperSize="9" scale="62" r:id="rId1"/>
  <rowBreaks count="3" manualBreakCount="3">
    <brk id="91" min="2" max="14" man="1"/>
    <brk id="175" max="14" man="1"/>
    <brk id="216" min="2" max="14" man="1"/>
  </rowBreaks>
  <ignoredErrors>
    <ignoredError sqref="M189:N193 O200 I223 M118:N118 M71:N71 M35 F171 F223 I171 M159:N159 M81:O88 G216:H216 F232 F220:F221 N223 M183:N183 M173:O173 F182 I178:I179 I182 O182 M112:N112 M113 F173 F71:I71 M171:N171 O176 F175:F176 M108:N108 I220:I221 M175:N175 M17:O17 N15:N16 I175:I176 I173 F183:I183 I232 N226 O169 F169 M187:N187 O178:O180 F178:F180 I216:I218 F217:F218" formula="1"/>
    <ignoredError sqref="O167 M117:N117 I159 M131:N131 I39 F117:I117 F39 I167" formula="1" formulaRange="1"/>
    <ignoredError sqref="M132:N132 M91:O91 D68:E68 O131:O134 D159:E159 D117:E117 D91:I91 F131:I133 D131:E131 M160:O160 I162:I163 M134:N134 M166:O166 F165:F166 I160 F160 G137:I137 F163 O162:O163 M163:N163 M165 F134 H134:I1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B200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F46" sqref="AF46"/>
    </sheetView>
  </sheetViews>
  <sheetFormatPr defaultColWidth="9.00390625" defaultRowHeight="12.75"/>
  <cols>
    <col min="1" max="1" width="1.625" style="0" customWidth="1"/>
    <col min="2" max="2" width="26.00390625" style="0" customWidth="1"/>
    <col min="3" max="3" width="63.125" style="0" customWidth="1"/>
    <col min="4" max="4" width="7.00390625" style="0" bestFit="1" customWidth="1"/>
    <col min="5" max="5" width="7.625" style="0" bestFit="1" customWidth="1"/>
    <col min="6" max="6" width="9.375" style="0" customWidth="1"/>
    <col min="7" max="7" width="6.00390625" style="0" customWidth="1"/>
    <col min="8" max="8" width="7.125" style="0" customWidth="1"/>
    <col min="9" max="9" width="6.00390625" style="0" customWidth="1"/>
    <col min="10" max="11" width="6.75390625" style="0" customWidth="1"/>
    <col min="12" max="12" width="7.625" style="0" customWidth="1"/>
    <col min="13" max="13" width="6.00390625" style="0" customWidth="1"/>
    <col min="14" max="14" width="6.25390625" style="0" bestFit="1" customWidth="1"/>
    <col min="15" max="15" width="6.00390625" style="0" customWidth="1"/>
    <col min="16" max="17" width="7.75390625" style="0" bestFit="1" customWidth="1"/>
    <col min="18" max="18" width="8.00390625" style="0" bestFit="1" customWidth="1"/>
    <col min="19" max="19" width="6.125" style="0" customWidth="1"/>
    <col min="20" max="21" width="6.625" style="0" bestFit="1" customWidth="1"/>
    <col min="22" max="24" width="6.75390625" style="0" customWidth="1"/>
  </cols>
  <sheetData>
    <row r="1" spans="2:24" ht="24.75" customHeight="1">
      <c r="B1" s="848" t="s">
        <v>11</v>
      </c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848"/>
      <c r="X1" s="848"/>
    </row>
    <row r="2" spans="2:24" ht="24.75" customHeight="1">
      <c r="B2" s="849" t="s">
        <v>0</v>
      </c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</row>
    <row r="3" spans="2:24" ht="24.75" customHeight="1" thickBot="1">
      <c r="B3" s="848" t="s">
        <v>372</v>
      </c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</row>
    <row r="4" spans="2:24" ht="24.75" customHeight="1" thickBot="1">
      <c r="B4" s="420" t="s">
        <v>17</v>
      </c>
      <c r="C4" s="421"/>
      <c r="D4" s="861" t="s">
        <v>19</v>
      </c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3"/>
      <c r="S4" s="853" t="s">
        <v>20</v>
      </c>
      <c r="T4" s="853"/>
      <c r="U4" s="854"/>
      <c r="V4" s="850" t="s">
        <v>23</v>
      </c>
      <c r="W4" s="851"/>
      <c r="X4" s="852"/>
    </row>
    <row r="5" spans="2:24" ht="24.75" customHeight="1" thickBot="1">
      <c r="B5" s="338" t="s">
        <v>18</v>
      </c>
      <c r="C5" s="339"/>
      <c r="D5" s="858" t="s">
        <v>29</v>
      </c>
      <c r="E5" s="859"/>
      <c r="F5" s="860"/>
      <c r="G5" s="858" t="s">
        <v>28</v>
      </c>
      <c r="H5" s="859"/>
      <c r="I5" s="864"/>
      <c r="J5" s="858" t="s">
        <v>240</v>
      </c>
      <c r="K5" s="859"/>
      <c r="L5" s="864"/>
      <c r="M5" s="858" t="s">
        <v>239</v>
      </c>
      <c r="N5" s="859"/>
      <c r="O5" s="864"/>
      <c r="P5" s="858" t="s">
        <v>21</v>
      </c>
      <c r="Q5" s="859"/>
      <c r="R5" s="860"/>
      <c r="S5" s="855"/>
      <c r="T5" s="856"/>
      <c r="U5" s="857"/>
      <c r="V5" s="858" t="s">
        <v>21</v>
      </c>
      <c r="W5" s="859"/>
      <c r="X5" s="860"/>
    </row>
    <row r="6" spans="2:24" ht="24.75" customHeight="1" thickBot="1">
      <c r="B6" s="340"/>
      <c r="C6" s="419" t="s">
        <v>22</v>
      </c>
      <c r="D6" s="418" t="s">
        <v>5</v>
      </c>
      <c r="E6" s="341" t="s">
        <v>6</v>
      </c>
      <c r="F6" s="342" t="s">
        <v>7</v>
      </c>
      <c r="G6" s="343" t="s">
        <v>5</v>
      </c>
      <c r="H6" s="344" t="s">
        <v>6</v>
      </c>
      <c r="I6" s="342" t="s">
        <v>7</v>
      </c>
      <c r="J6" s="343" t="s">
        <v>5</v>
      </c>
      <c r="K6" s="514" t="s">
        <v>6</v>
      </c>
      <c r="L6" s="345" t="s">
        <v>7</v>
      </c>
      <c r="M6" s="343" t="s">
        <v>5</v>
      </c>
      <c r="N6" s="514" t="s">
        <v>6</v>
      </c>
      <c r="O6" s="345" t="s">
        <v>7</v>
      </c>
      <c r="P6" s="343" t="s">
        <v>5</v>
      </c>
      <c r="Q6" s="344" t="s">
        <v>6</v>
      </c>
      <c r="R6" s="346" t="s">
        <v>7</v>
      </c>
      <c r="S6" s="339" t="s">
        <v>5</v>
      </c>
      <c r="T6" s="344" t="s">
        <v>6</v>
      </c>
      <c r="U6" s="346" t="s">
        <v>7</v>
      </c>
      <c r="V6" s="343" t="s">
        <v>5</v>
      </c>
      <c r="W6" s="344" t="s">
        <v>6</v>
      </c>
      <c r="X6" s="347" t="s">
        <v>7</v>
      </c>
    </row>
    <row r="7" spans="2:24" ht="28.5" customHeight="1" thickBot="1">
      <c r="B7" s="289"/>
      <c r="C7" s="845" t="s">
        <v>137</v>
      </c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7"/>
    </row>
    <row r="8" spans="2:24" ht="28.5" customHeight="1">
      <c r="B8" s="290"/>
      <c r="C8" s="523" t="s">
        <v>53</v>
      </c>
      <c r="D8" s="388">
        <v>43</v>
      </c>
      <c r="E8" s="389">
        <v>38</v>
      </c>
      <c r="F8" s="398">
        <f aca="true" t="shared" si="0" ref="F8:F13">SUM(D8:E8)</f>
        <v>81</v>
      </c>
      <c r="G8" s="67"/>
      <c r="H8" s="68"/>
      <c r="I8" s="524"/>
      <c r="J8" s="410"/>
      <c r="K8" s="411"/>
      <c r="L8" s="524"/>
      <c r="M8" s="388"/>
      <c r="N8" s="389"/>
      <c r="O8" s="524"/>
      <c r="P8" s="388">
        <f aca="true" t="shared" si="1" ref="P8:P13">+D8+G8+J8+M8</f>
        <v>43</v>
      </c>
      <c r="Q8" s="389">
        <f>+E8+H8+K8+M8</f>
        <v>38</v>
      </c>
      <c r="R8" s="400">
        <f aca="true" t="shared" si="2" ref="R8:R13">SUM(P8:Q8)</f>
        <v>81</v>
      </c>
      <c r="S8" s="454">
        <v>11</v>
      </c>
      <c r="T8" s="389">
        <v>10</v>
      </c>
      <c r="U8" s="398">
        <f>SUM(S8:T8)</f>
        <v>21</v>
      </c>
      <c r="V8" s="455">
        <f>+P8+S8</f>
        <v>54</v>
      </c>
      <c r="W8" s="389">
        <f>+Q8+T8</f>
        <v>48</v>
      </c>
      <c r="X8" s="400">
        <f aca="true" t="shared" si="3" ref="X8:X13">SUM(V8:W8)</f>
        <v>102</v>
      </c>
    </row>
    <row r="9" spans="2:24" ht="28.5" customHeight="1">
      <c r="B9" s="290"/>
      <c r="C9" s="525" t="s">
        <v>138</v>
      </c>
      <c r="D9" s="388">
        <v>15</v>
      </c>
      <c r="E9" s="389">
        <v>16</v>
      </c>
      <c r="F9" s="382">
        <f t="shared" si="0"/>
        <v>31</v>
      </c>
      <c r="G9" s="246"/>
      <c r="H9" s="235"/>
      <c r="I9" s="526"/>
      <c r="J9" s="410"/>
      <c r="K9" s="411"/>
      <c r="L9" s="526"/>
      <c r="M9" s="388"/>
      <c r="N9" s="389"/>
      <c r="O9" s="382"/>
      <c r="P9" s="392">
        <f t="shared" si="1"/>
        <v>15</v>
      </c>
      <c r="Q9" s="455">
        <f>+E9+H9+K9+N9</f>
        <v>16</v>
      </c>
      <c r="R9" s="400">
        <f t="shared" si="2"/>
        <v>31</v>
      </c>
      <c r="S9" s="410"/>
      <c r="T9" s="379"/>
      <c r="U9" s="526"/>
      <c r="V9" s="455">
        <f>+P9+S9</f>
        <v>15</v>
      </c>
      <c r="W9" s="389">
        <f>+Q9</f>
        <v>16</v>
      </c>
      <c r="X9" s="400">
        <f t="shared" si="3"/>
        <v>31</v>
      </c>
    </row>
    <row r="10" spans="2:24" ht="28.5" customHeight="1">
      <c r="B10" s="290"/>
      <c r="C10" s="525" t="s">
        <v>359</v>
      </c>
      <c r="D10" s="388">
        <v>1</v>
      </c>
      <c r="E10" s="389">
        <v>9</v>
      </c>
      <c r="F10" s="382">
        <f t="shared" si="0"/>
        <v>10</v>
      </c>
      <c r="G10" s="246"/>
      <c r="H10" s="235"/>
      <c r="I10" s="526"/>
      <c r="J10" s="410"/>
      <c r="K10" s="411"/>
      <c r="L10" s="526"/>
      <c r="M10" s="388">
        <v>57</v>
      </c>
      <c r="N10" s="389">
        <v>56</v>
      </c>
      <c r="O10" s="382">
        <f>+M10+N10</f>
        <v>113</v>
      </c>
      <c r="P10" s="392">
        <f t="shared" si="1"/>
        <v>58</v>
      </c>
      <c r="Q10" s="455">
        <f>+E10+H10+K10+N10</f>
        <v>65</v>
      </c>
      <c r="R10" s="400">
        <f t="shared" si="2"/>
        <v>123</v>
      </c>
      <c r="S10" s="410"/>
      <c r="T10" s="527"/>
      <c r="U10" s="526"/>
      <c r="V10" s="455">
        <f>+P10+S10</f>
        <v>58</v>
      </c>
      <c r="W10" s="389">
        <f>+Q10</f>
        <v>65</v>
      </c>
      <c r="X10" s="400">
        <f t="shared" si="3"/>
        <v>123</v>
      </c>
    </row>
    <row r="11" spans="2:24" ht="28.5" customHeight="1">
      <c r="B11" s="290"/>
      <c r="C11" s="525" t="s">
        <v>222</v>
      </c>
      <c r="D11" s="388">
        <v>32</v>
      </c>
      <c r="E11" s="389">
        <v>23</v>
      </c>
      <c r="F11" s="382">
        <f t="shared" si="0"/>
        <v>55</v>
      </c>
      <c r="G11" s="246"/>
      <c r="H11" s="235"/>
      <c r="I11" s="526"/>
      <c r="J11" s="410"/>
      <c r="K11" s="411"/>
      <c r="L11" s="526"/>
      <c r="M11" s="392"/>
      <c r="N11" s="456"/>
      <c r="O11" s="526"/>
      <c r="P11" s="388">
        <f t="shared" si="1"/>
        <v>32</v>
      </c>
      <c r="Q11" s="389">
        <f>+E11+H11+K11+M11</f>
        <v>23</v>
      </c>
      <c r="R11" s="400">
        <f t="shared" si="2"/>
        <v>55</v>
      </c>
      <c r="S11" s="410"/>
      <c r="T11" s="527"/>
      <c r="U11" s="526"/>
      <c r="V11" s="455">
        <f>+P11+S11</f>
        <v>32</v>
      </c>
      <c r="W11" s="456">
        <f>+Q11</f>
        <v>23</v>
      </c>
      <c r="X11" s="382">
        <f t="shared" si="3"/>
        <v>55</v>
      </c>
    </row>
    <row r="12" spans="2:24" ht="28.5" customHeight="1">
      <c r="B12" s="290"/>
      <c r="C12" s="525" t="s">
        <v>377</v>
      </c>
      <c r="D12" s="457">
        <v>3</v>
      </c>
      <c r="E12" s="389">
        <v>4</v>
      </c>
      <c r="F12" s="382">
        <f t="shared" si="0"/>
        <v>7</v>
      </c>
      <c r="G12" s="229"/>
      <c r="H12" s="252"/>
      <c r="I12" s="528"/>
      <c r="J12" s="230"/>
      <c r="K12" s="529"/>
      <c r="L12" s="528"/>
      <c r="M12" s="392"/>
      <c r="N12" s="721"/>
      <c r="O12" s="526"/>
      <c r="P12" s="388">
        <f t="shared" si="1"/>
        <v>3</v>
      </c>
      <c r="Q12" s="389">
        <f>+E12+H12+K12+M12</f>
        <v>4</v>
      </c>
      <c r="R12" s="400">
        <f t="shared" si="2"/>
        <v>7</v>
      </c>
      <c r="S12" s="230"/>
      <c r="T12" s="379"/>
      <c r="U12" s="528"/>
      <c r="V12" s="455">
        <f>+P12+S12</f>
        <v>3</v>
      </c>
      <c r="W12" s="456">
        <f>+Q12</f>
        <v>4</v>
      </c>
      <c r="X12" s="382">
        <f t="shared" si="3"/>
        <v>7</v>
      </c>
    </row>
    <row r="13" spans="2:24" ht="28.5" customHeight="1" thickBot="1">
      <c r="B13" s="290"/>
      <c r="C13" s="530" t="s">
        <v>376</v>
      </c>
      <c r="D13" s="723">
        <v>10</v>
      </c>
      <c r="E13" s="394">
        <v>8</v>
      </c>
      <c r="F13" s="520">
        <f t="shared" si="0"/>
        <v>18</v>
      </c>
      <c r="G13" s="521"/>
      <c r="H13" s="522"/>
      <c r="I13" s="531"/>
      <c r="J13" s="410"/>
      <c r="K13" s="411"/>
      <c r="L13" s="531"/>
      <c r="M13" s="393"/>
      <c r="N13" s="756"/>
      <c r="O13" s="531"/>
      <c r="P13" s="388">
        <f t="shared" si="1"/>
        <v>10</v>
      </c>
      <c r="Q13" s="389">
        <f>+E13+H13+K13+M13</f>
        <v>8</v>
      </c>
      <c r="R13" s="400">
        <f t="shared" si="2"/>
        <v>18</v>
      </c>
      <c r="S13" s="594">
        <v>1</v>
      </c>
      <c r="T13" s="786">
        <v>2</v>
      </c>
      <c r="U13" s="787">
        <f>+S13+T13</f>
        <v>3</v>
      </c>
      <c r="V13" s="455">
        <f>+P13+S13</f>
        <v>11</v>
      </c>
      <c r="W13" s="458">
        <f>+Q13+T13</f>
        <v>10</v>
      </c>
      <c r="X13" s="399">
        <f t="shared" si="3"/>
        <v>21</v>
      </c>
    </row>
    <row r="14" spans="2:28" ht="28.5" customHeight="1" thickBot="1">
      <c r="B14" s="291"/>
      <c r="C14" s="845" t="s">
        <v>139</v>
      </c>
      <c r="D14" s="846"/>
      <c r="E14" s="846"/>
      <c r="F14" s="846"/>
      <c r="G14" s="846"/>
      <c r="H14" s="846"/>
      <c r="I14" s="846"/>
      <c r="J14" s="846"/>
      <c r="K14" s="846"/>
      <c r="L14" s="846"/>
      <c r="M14" s="846"/>
      <c r="N14" s="846"/>
      <c r="O14" s="846"/>
      <c r="P14" s="846"/>
      <c r="Q14" s="846"/>
      <c r="R14" s="846"/>
      <c r="S14" s="846"/>
      <c r="T14" s="846"/>
      <c r="U14" s="846"/>
      <c r="V14" s="846"/>
      <c r="W14" s="846"/>
      <c r="X14" s="847"/>
      <c r="AB14" s="513"/>
    </row>
    <row r="15" spans="2:24" ht="28.5" customHeight="1">
      <c r="B15" s="291"/>
      <c r="C15" s="523" t="s">
        <v>140</v>
      </c>
      <c r="D15" s="388">
        <v>20</v>
      </c>
      <c r="E15" s="389">
        <v>8</v>
      </c>
      <c r="F15" s="398">
        <f>SUM(D15:E15)</f>
        <v>28</v>
      </c>
      <c r="G15" s="67"/>
      <c r="H15" s="68"/>
      <c r="I15" s="68"/>
      <c r="J15" s="410"/>
      <c r="K15" s="411"/>
      <c r="L15" s="524"/>
      <c r="M15" s="410"/>
      <c r="N15" s="411"/>
      <c r="O15" s="524"/>
      <c r="P15" s="388">
        <f aca="true" t="shared" si="4" ref="P15:Q18">+D15+G15+J15+M15</f>
        <v>20</v>
      </c>
      <c r="Q15" s="389">
        <f t="shared" si="4"/>
        <v>8</v>
      </c>
      <c r="R15" s="400">
        <f>SUM(P15:Q15)</f>
        <v>28</v>
      </c>
      <c r="S15" s="454">
        <v>5</v>
      </c>
      <c r="T15" s="391">
        <v>1</v>
      </c>
      <c r="U15" s="515">
        <f>SUM(S15:T15)</f>
        <v>6</v>
      </c>
      <c r="V15" s="455">
        <f aca="true" t="shared" si="5" ref="V15:W18">+P15+S15</f>
        <v>25</v>
      </c>
      <c r="W15" s="389">
        <f t="shared" si="5"/>
        <v>9</v>
      </c>
      <c r="X15" s="400">
        <f>SUM(V15:W15)</f>
        <v>34</v>
      </c>
    </row>
    <row r="16" spans="2:24" ht="28.5" customHeight="1">
      <c r="B16" s="291"/>
      <c r="C16" s="523" t="s">
        <v>141</v>
      </c>
      <c r="D16" s="388">
        <v>27</v>
      </c>
      <c r="E16" s="389">
        <v>24</v>
      </c>
      <c r="F16" s="382">
        <f>SUM(D16:E16)</f>
        <v>51</v>
      </c>
      <c r="G16" s="246"/>
      <c r="H16" s="235"/>
      <c r="I16" s="235"/>
      <c r="J16" s="410"/>
      <c r="K16" s="411"/>
      <c r="L16" s="526"/>
      <c r="M16" s="410"/>
      <c r="N16" s="411"/>
      <c r="O16" s="526"/>
      <c r="P16" s="388">
        <f t="shared" si="4"/>
        <v>27</v>
      </c>
      <c r="Q16" s="389">
        <f t="shared" si="4"/>
        <v>24</v>
      </c>
      <c r="R16" s="382">
        <f>SUM(P16:Q16)</f>
        <v>51</v>
      </c>
      <c r="S16" s="246"/>
      <c r="T16" s="235"/>
      <c r="U16" s="410"/>
      <c r="V16" s="455">
        <f t="shared" si="5"/>
        <v>27</v>
      </c>
      <c r="W16" s="389">
        <f t="shared" si="5"/>
        <v>24</v>
      </c>
      <c r="X16" s="382">
        <f>SUM(V16:W16)</f>
        <v>51</v>
      </c>
    </row>
    <row r="17" spans="2:24" ht="28.5" customHeight="1">
      <c r="B17" s="291"/>
      <c r="C17" s="523" t="s">
        <v>225</v>
      </c>
      <c r="D17" s="388">
        <v>4</v>
      </c>
      <c r="E17" s="389">
        <v>3</v>
      </c>
      <c r="F17" s="459">
        <f>SUM(D17:E17)</f>
        <v>7</v>
      </c>
      <c r="G17" s="246"/>
      <c r="H17" s="235"/>
      <c r="I17" s="235"/>
      <c r="J17" s="410"/>
      <c r="K17" s="411"/>
      <c r="L17" s="526"/>
      <c r="M17" s="410"/>
      <c r="N17" s="411"/>
      <c r="O17" s="526"/>
      <c r="P17" s="388">
        <f t="shared" si="4"/>
        <v>4</v>
      </c>
      <c r="Q17" s="389">
        <f t="shared" si="4"/>
        <v>3</v>
      </c>
      <c r="R17" s="459">
        <f>SUM(P17:Q17)</f>
        <v>7</v>
      </c>
      <c r="S17" s="246"/>
      <c r="T17" s="235"/>
      <c r="U17" s="410"/>
      <c r="V17" s="455">
        <f t="shared" si="5"/>
        <v>4</v>
      </c>
      <c r="W17" s="389">
        <f t="shared" si="5"/>
        <v>3</v>
      </c>
      <c r="X17" s="459">
        <f>SUM(V17:W17)</f>
        <v>7</v>
      </c>
    </row>
    <row r="18" spans="2:24" ht="28.5" customHeight="1" thickBot="1">
      <c r="B18" s="290" t="s">
        <v>142</v>
      </c>
      <c r="C18" s="533" t="s">
        <v>143</v>
      </c>
      <c r="D18" s="388">
        <v>15</v>
      </c>
      <c r="E18" s="389">
        <v>6</v>
      </c>
      <c r="F18" s="397">
        <f>SUM(D18:E18)</f>
        <v>21</v>
      </c>
      <c r="G18" s="521"/>
      <c r="H18" s="522"/>
      <c r="I18" s="522"/>
      <c r="J18" s="410"/>
      <c r="K18" s="411"/>
      <c r="L18" s="531"/>
      <c r="M18" s="410"/>
      <c r="N18" s="411"/>
      <c r="O18" s="531"/>
      <c r="P18" s="388">
        <f t="shared" si="4"/>
        <v>15</v>
      </c>
      <c r="Q18" s="389">
        <f t="shared" si="4"/>
        <v>6</v>
      </c>
      <c r="R18" s="459">
        <f>SUM(P18:Q18)</f>
        <v>21</v>
      </c>
      <c r="S18" s="521"/>
      <c r="T18" s="522"/>
      <c r="U18" s="410"/>
      <c r="V18" s="455">
        <f t="shared" si="5"/>
        <v>15</v>
      </c>
      <c r="W18" s="389">
        <f t="shared" si="5"/>
        <v>6</v>
      </c>
      <c r="X18" s="459">
        <f>SUM(V18:W18)</f>
        <v>21</v>
      </c>
    </row>
    <row r="19" spans="2:24" ht="28.5" customHeight="1" thickBot="1">
      <c r="B19" s="291"/>
      <c r="C19" s="845" t="s">
        <v>144</v>
      </c>
      <c r="D19" s="846"/>
      <c r="E19" s="846"/>
      <c r="F19" s="846"/>
      <c r="G19" s="846"/>
      <c r="H19" s="846"/>
      <c r="I19" s="846"/>
      <c r="J19" s="846"/>
      <c r="K19" s="846"/>
      <c r="L19" s="846"/>
      <c r="M19" s="846"/>
      <c r="N19" s="846"/>
      <c r="O19" s="846"/>
      <c r="P19" s="846"/>
      <c r="Q19" s="846"/>
      <c r="R19" s="846"/>
      <c r="S19" s="846"/>
      <c r="T19" s="846"/>
      <c r="U19" s="846"/>
      <c r="V19" s="846"/>
      <c r="W19" s="846"/>
      <c r="X19" s="847"/>
    </row>
    <row r="20" spans="2:24" ht="28.5" customHeight="1">
      <c r="B20" s="291"/>
      <c r="C20" s="534" t="s">
        <v>224</v>
      </c>
      <c r="D20" s="388">
        <v>7</v>
      </c>
      <c r="E20" s="389">
        <v>6</v>
      </c>
      <c r="F20" s="398">
        <f>SUM(D20:E20)</f>
        <v>13</v>
      </c>
      <c r="G20" s="67"/>
      <c r="H20" s="68"/>
      <c r="I20" s="68"/>
      <c r="J20" s="67"/>
      <c r="K20" s="377"/>
      <c r="L20" s="68"/>
      <c r="M20" s="67"/>
      <c r="N20" s="68"/>
      <c r="O20" s="410"/>
      <c r="P20" s="392">
        <f>+D20+G20+J20+M20</f>
        <v>7</v>
      </c>
      <c r="Q20" s="456">
        <f>+E20+H20+K20+N20</f>
        <v>6</v>
      </c>
      <c r="R20" s="382">
        <f>SUM(P20:Q20)</f>
        <v>13</v>
      </c>
      <c r="S20" s="246"/>
      <c r="T20" s="235"/>
      <c r="U20" s="524"/>
      <c r="V20" s="460">
        <f>+P20+S20</f>
        <v>7</v>
      </c>
      <c r="W20" s="456">
        <f>+Q20+T20</f>
        <v>6</v>
      </c>
      <c r="X20" s="382">
        <f>SUM(V20:W20)</f>
        <v>13</v>
      </c>
    </row>
    <row r="21" spans="2:24" ht="28.5" customHeight="1" thickBot="1">
      <c r="B21" s="291"/>
      <c r="C21" s="530" t="s">
        <v>226</v>
      </c>
      <c r="D21" s="388">
        <v>2</v>
      </c>
      <c r="E21" s="389">
        <v>5</v>
      </c>
      <c r="F21" s="397">
        <f>SUM(D21:E21)</f>
        <v>7</v>
      </c>
      <c r="G21" s="521"/>
      <c r="H21" s="522"/>
      <c r="I21" s="522"/>
      <c r="J21" s="521"/>
      <c r="K21" s="532"/>
      <c r="L21" s="522"/>
      <c r="M21" s="521"/>
      <c r="N21" s="522"/>
      <c r="O21" s="410"/>
      <c r="P21" s="392">
        <f>+D21+G21+J21+M21</f>
        <v>2</v>
      </c>
      <c r="Q21" s="456">
        <f>+E21+H21+K21+N21</f>
        <v>5</v>
      </c>
      <c r="R21" s="382">
        <f>SUM(P21:Q21)</f>
        <v>7</v>
      </c>
      <c r="S21" s="521"/>
      <c r="T21" s="522"/>
      <c r="U21" s="531"/>
      <c r="V21" s="460">
        <f>+P21+S21</f>
        <v>2</v>
      </c>
      <c r="W21" s="456">
        <f>+Q21+T21</f>
        <v>5</v>
      </c>
      <c r="X21" s="382">
        <f>SUM(V21:W21)</f>
        <v>7</v>
      </c>
    </row>
    <row r="22" spans="2:24" ht="28.5" customHeight="1" thickBot="1">
      <c r="B22" s="291"/>
      <c r="C22" s="845" t="s">
        <v>146</v>
      </c>
      <c r="D22" s="846"/>
      <c r="E22" s="846"/>
      <c r="F22" s="846"/>
      <c r="G22" s="846"/>
      <c r="H22" s="846"/>
      <c r="I22" s="846"/>
      <c r="J22" s="846"/>
      <c r="K22" s="846"/>
      <c r="L22" s="846"/>
      <c r="M22" s="846"/>
      <c r="N22" s="846"/>
      <c r="O22" s="846"/>
      <c r="P22" s="846"/>
      <c r="Q22" s="846"/>
      <c r="R22" s="846"/>
      <c r="S22" s="846"/>
      <c r="T22" s="846"/>
      <c r="U22" s="846"/>
      <c r="V22" s="846"/>
      <c r="W22" s="846"/>
      <c r="X22" s="847"/>
    </row>
    <row r="23" spans="2:24" ht="28.5" customHeight="1">
      <c r="B23" s="290"/>
      <c r="C23" s="523" t="s">
        <v>54</v>
      </c>
      <c r="D23" s="388">
        <v>11</v>
      </c>
      <c r="E23" s="389">
        <v>7</v>
      </c>
      <c r="F23" s="398">
        <f>SUM(D23:E23)</f>
        <v>18</v>
      </c>
      <c r="G23" s="67"/>
      <c r="H23" s="68"/>
      <c r="I23" s="68"/>
      <c r="J23" s="67"/>
      <c r="K23" s="68"/>
      <c r="L23" s="68"/>
      <c r="M23" s="67"/>
      <c r="N23" s="68"/>
      <c r="O23" s="68"/>
      <c r="P23" s="388">
        <f aca="true" t="shared" si="6" ref="P23:Q26">+D23+G23+J23+M23</f>
        <v>11</v>
      </c>
      <c r="Q23" s="389">
        <f t="shared" si="6"/>
        <v>7</v>
      </c>
      <c r="R23" s="400">
        <f>SUM(P23:Q23)</f>
        <v>18</v>
      </c>
      <c r="S23" s="454">
        <v>6</v>
      </c>
      <c r="T23" s="391">
        <v>5</v>
      </c>
      <c r="U23" s="505">
        <f>SUM(S23:T23)</f>
        <v>11</v>
      </c>
      <c r="V23" s="388">
        <f aca="true" t="shared" si="7" ref="V23:W26">+P23+S23</f>
        <v>17</v>
      </c>
      <c r="W23" s="389">
        <f t="shared" si="7"/>
        <v>12</v>
      </c>
      <c r="X23" s="400">
        <f>SUM(V23:W23)</f>
        <v>29</v>
      </c>
    </row>
    <row r="24" spans="2:24" ht="28.5" customHeight="1">
      <c r="B24" s="290"/>
      <c r="C24" s="523" t="s">
        <v>147</v>
      </c>
      <c r="D24" s="388">
        <v>5</v>
      </c>
      <c r="E24" s="389">
        <v>12</v>
      </c>
      <c r="F24" s="382">
        <f>SUM(D24:E24)</f>
        <v>17</v>
      </c>
      <c r="G24" s="246"/>
      <c r="H24" s="235"/>
      <c r="I24" s="235"/>
      <c r="J24" s="246"/>
      <c r="K24" s="235"/>
      <c r="L24" s="235"/>
      <c r="M24" s="246"/>
      <c r="N24" s="235"/>
      <c r="O24" s="235"/>
      <c r="P24" s="388">
        <f t="shared" si="6"/>
        <v>5</v>
      </c>
      <c r="Q24" s="389">
        <f t="shared" si="6"/>
        <v>12</v>
      </c>
      <c r="R24" s="382">
        <f>SUM(P24:Q24)</f>
        <v>17</v>
      </c>
      <c r="S24" s="757"/>
      <c r="T24" s="721"/>
      <c r="U24" s="410"/>
      <c r="V24" s="388">
        <f t="shared" si="7"/>
        <v>5</v>
      </c>
      <c r="W24" s="389">
        <f t="shared" si="7"/>
        <v>12</v>
      </c>
      <c r="X24" s="382">
        <f>SUM(V24:W24)</f>
        <v>17</v>
      </c>
    </row>
    <row r="25" spans="2:24" ht="28.5" customHeight="1">
      <c r="B25" s="292" t="s">
        <v>145</v>
      </c>
      <c r="C25" s="535" t="s">
        <v>148</v>
      </c>
      <c r="D25" s="388">
        <v>21</v>
      </c>
      <c r="E25" s="389">
        <v>12</v>
      </c>
      <c r="F25" s="382">
        <f>SUM(D25:E25)</f>
        <v>33</v>
      </c>
      <c r="G25" s="246"/>
      <c r="H25" s="235"/>
      <c r="I25" s="235"/>
      <c r="J25" s="246"/>
      <c r="K25" s="235"/>
      <c r="L25" s="235"/>
      <c r="M25" s="246"/>
      <c r="N25" s="235"/>
      <c r="O25" s="235"/>
      <c r="P25" s="388">
        <f t="shared" si="6"/>
        <v>21</v>
      </c>
      <c r="Q25" s="389">
        <f t="shared" si="6"/>
        <v>12</v>
      </c>
      <c r="R25" s="382">
        <f>SUM(P25:Q25)</f>
        <v>33</v>
      </c>
      <c r="S25" s="757">
        <v>10</v>
      </c>
      <c r="T25" s="721">
        <v>3</v>
      </c>
      <c r="U25" s="505">
        <f>SUM(S25:T25)</f>
        <v>13</v>
      </c>
      <c r="V25" s="388">
        <f t="shared" si="7"/>
        <v>31</v>
      </c>
      <c r="W25" s="389">
        <f t="shared" si="7"/>
        <v>15</v>
      </c>
      <c r="X25" s="382">
        <f>SUM(V25:W25)</f>
        <v>46</v>
      </c>
    </row>
    <row r="26" spans="2:24" ht="28.5" customHeight="1" thickBot="1">
      <c r="B26" s="290"/>
      <c r="C26" s="536" t="s">
        <v>149</v>
      </c>
      <c r="D26" s="388">
        <v>6</v>
      </c>
      <c r="E26" s="389">
        <v>4</v>
      </c>
      <c r="F26" s="520">
        <f>SUM(D26:E26)</f>
        <v>10</v>
      </c>
      <c r="G26" s="521"/>
      <c r="H26" s="522"/>
      <c r="I26" s="522"/>
      <c r="J26" s="521"/>
      <c r="K26" s="522"/>
      <c r="L26" s="522"/>
      <c r="M26" s="521"/>
      <c r="N26" s="522"/>
      <c r="O26" s="522"/>
      <c r="P26" s="388">
        <f t="shared" si="6"/>
        <v>6</v>
      </c>
      <c r="Q26" s="389">
        <f t="shared" si="6"/>
        <v>4</v>
      </c>
      <c r="R26" s="399">
        <f>SUM(P26:Q26)</f>
        <v>10</v>
      </c>
      <c r="S26" s="453"/>
      <c r="T26" s="722"/>
      <c r="U26" s="410"/>
      <c r="V26" s="388">
        <f t="shared" si="7"/>
        <v>6</v>
      </c>
      <c r="W26" s="389">
        <f t="shared" si="7"/>
        <v>4</v>
      </c>
      <c r="X26" s="399">
        <f>SUM(V26:W26)</f>
        <v>10</v>
      </c>
    </row>
    <row r="27" spans="2:24" ht="28.5" customHeight="1" thickBot="1">
      <c r="B27" s="290"/>
      <c r="C27" s="845" t="s">
        <v>331</v>
      </c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846"/>
      <c r="O27" s="846"/>
      <c r="P27" s="846"/>
      <c r="Q27" s="846"/>
      <c r="R27" s="846"/>
      <c r="S27" s="846"/>
      <c r="T27" s="846"/>
      <c r="U27" s="846"/>
      <c r="V27" s="846"/>
      <c r="W27" s="846"/>
      <c r="X27" s="847"/>
    </row>
    <row r="28" spans="2:24" ht="28.5" customHeight="1">
      <c r="B28" s="290"/>
      <c r="C28" s="535" t="s">
        <v>147</v>
      </c>
      <c r="D28" s="388">
        <v>11</v>
      </c>
      <c r="E28" s="766">
        <v>13</v>
      </c>
      <c r="F28" s="592">
        <f>+D28+E28</f>
        <v>24</v>
      </c>
      <c r="G28" s="591"/>
      <c r="H28" s="592"/>
      <c r="I28" s="592"/>
      <c r="J28" s="591"/>
      <c r="K28" s="592"/>
      <c r="L28" s="592"/>
      <c r="M28" s="591"/>
      <c r="N28" s="592"/>
      <c r="O28" s="592"/>
      <c r="P28" s="593">
        <f aca="true" t="shared" si="8" ref="P28:R29">+D28</f>
        <v>11</v>
      </c>
      <c r="Q28" s="594">
        <f t="shared" si="8"/>
        <v>13</v>
      </c>
      <c r="R28" s="591">
        <f t="shared" si="8"/>
        <v>24</v>
      </c>
      <c r="S28" s="591"/>
      <c r="T28" s="592"/>
      <c r="U28" s="592"/>
      <c r="V28" s="591">
        <f>+P28</f>
        <v>11</v>
      </c>
      <c r="W28" s="592">
        <f>+Q28</f>
        <v>13</v>
      </c>
      <c r="X28" s="592">
        <f>+V28+W28</f>
        <v>24</v>
      </c>
    </row>
    <row r="29" spans="2:24" ht="28.5" customHeight="1" thickBot="1">
      <c r="B29" s="290"/>
      <c r="C29" s="536" t="s">
        <v>155</v>
      </c>
      <c r="D29" s="388">
        <v>10</v>
      </c>
      <c r="E29" s="722">
        <v>13</v>
      </c>
      <c r="F29" s="592">
        <f>+D29+E29</f>
        <v>23</v>
      </c>
      <c r="G29" s="595"/>
      <c r="H29" s="596"/>
      <c r="I29" s="596"/>
      <c r="J29" s="595"/>
      <c r="K29" s="596"/>
      <c r="L29" s="596"/>
      <c r="M29" s="595"/>
      <c r="N29" s="596"/>
      <c r="O29" s="596"/>
      <c r="P29" s="595">
        <f t="shared" si="8"/>
        <v>10</v>
      </c>
      <c r="Q29" s="597">
        <f t="shared" si="8"/>
        <v>13</v>
      </c>
      <c r="R29" s="595">
        <f t="shared" si="8"/>
        <v>23</v>
      </c>
      <c r="S29" s="595"/>
      <c r="T29" s="596"/>
      <c r="U29" s="596"/>
      <c r="V29" s="591">
        <f>+P29</f>
        <v>10</v>
      </c>
      <c r="W29" s="592">
        <f>+Q29</f>
        <v>13</v>
      </c>
      <c r="X29" s="592">
        <f>+V29+W29</f>
        <v>23</v>
      </c>
    </row>
    <row r="30" spans="2:24" ht="28.5" customHeight="1" thickBot="1">
      <c r="B30" s="290"/>
      <c r="C30" s="845" t="s">
        <v>332</v>
      </c>
      <c r="D30" s="846"/>
      <c r="E30" s="846"/>
      <c r="F30" s="846"/>
      <c r="G30" s="846"/>
      <c r="H30" s="846"/>
      <c r="I30" s="846"/>
      <c r="J30" s="846"/>
      <c r="K30" s="846"/>
      <c r="L30" s="846"/>
      <c r="M30" s="846"/>
      <c r="N30" s="846"/>
      <c r="O30" s="846"/>
      <c r="P30" s="846"/>
      <c r="Q30" s="846"/>
      <c r="R30" s="846"/>
      <c r="S30" s="846"/>
      <c r="T30" s="846"/>
      <c r="U30" s="846"/>
      <c r="V30" s="846"/>
      <c r="W30" s="846"/>
      <c r="X30" s="847"/>
    </row>
    <row r="31" spans="2:24" ht="28.5" customHeight="1">
      <c r="B31" s="290"/>
      <c r="C31" s="523" t="s">
        <v>148</v>
      </c>
      <c r="D31" s="388">
        <v>17</v>
      </c>
      <c r="E31" s="389">
        <v>6</v>
      </c>
      <c r="F31" s="398">
        <f>SUM(D31:E31)</f>
        <v>23</v>
      </c>
      <c r="G31" s="67"/>
      <c r="H31" s="68"/>
      <c r="I31" s="68"/>
      <c r="J31" s="67"/>
      <c r="K31" s="68"/>
      <c r="L31" s="68"/>
      <c r="M31" s="67"/>
      <c r="N31" s="68"/>
      <c r="O31" s="68"/>
      <c r="P31" s="388">
        <f aca="true" t="shared" si="9" ref="P31:Q33">+D31+G31+J31+M31</f>
        <v>17</v>
      </c>
      <c r="Q31" s="389">
        <f t="shared" si="9"/>
        <v>6</v>
      </c>
      <c r="R31" s="400">
        <f>SUM(P31:Q31)</f>
        <v>23</v>
      </c>
      <c r="S31" s="454">
        <v>1</v>
      </c>
      <c r="T31" s="389">
        <v>1</v>
      </c>
      <c r="U31" s="400">
        <f>+S31+T31</f>
        <v>2</v>
      </c>
      <c r="V31" s="388">
        <f aca="true" t="shared" si="10" ref="V31:W33">+P31+S31</f>
        <v>18</v>
      </c>
      <c r="W31" s="389">
        <f t="shared" si="10"/>
        <v>7</v>
      </c>
      <c r="X31" s="400">
        <f>SUM(V31:W31)</f>
        <v>25</v>
      </c>
    </row>
    <row r="32" spans="2:24" ht="28.5" customHeight="1">
      <c r="B32" s="290"/>
      <c r="C32" s="523" t="s">
        <v>149</v>
      </c>
      <c r="D32" s="388">
        <v>4</v>
      </c>
      <c r="E32" s="389">
        <v>4</v>
      </c>
      <c r="F32" s="382">
        <f>SUM(D32:E32)</f>
        <v>8</v>
      </c>
      <c r="G32" s="246"/>
      <c r="H32" s="235"/>
      <c r="I32" s="235"/>
      <c r="J32" s="246"/>
      <c r="K32" s="235"/>
      <c r="L32" s="235"/>
      <c r="M32" s="246"/>
      <c r="N32" s="235"/>
      <c r="O32" s="235"/>
      <c r="P32" s="388">
        <f t="shared" si="9"/>
        <v>4</v>
      </c>
      <c r="Q32" s="389">
        <f t="shared" si="9"/>
        <v>4</v>
      </c>
      <c r="R32" s="400">
        <f>SUM(P32:Q32)</f>
        <v>8</v>
      </c>
      <c r="S32" s="246"/>
      <c r="T32" s="235"/>
      <c r="U32" s="235"/>
      <c r="V32" s="388">
        <f t="shared" si="10"/>
        <v>4</v>
      </c>
      <c r="W32" s="389">
        <f t="shared" si="10"/>
        <v>4</v>
      </c>
      <c r="X32" s="400">
        <f>SUM(V32:W32)</f>
        <v>8</v>
      </c>
    </row>
    <row r="33" spans="2:24" ht="28.5" customHeight="1" thickBot="1">
      <c r="B33" s="290"/>
      <c r="C33" s="536" t="s">
        <v>333</v>
      </c>
      <c r="D33" s="388">
        <v>9</v>
      </c>
      <c r="E33" s="389">
        <v>4</v>
      </c>
      <c r="F33" s="397">
        <f>SUM(D33:E33)</f>
        <v>13</v>
      </c>
      <c r="G33" s="521"/>
      <c r="H33" s="522"/>
      <c r="I33" s="522"/>
      <c r="J33" s="521"/>
      <c r="K33" s="522"/>
      <c r="L33" s="522"/>
      <c r="M33" s="521"/>
      <c r="N33" s="522"/>
      <c r="O33" s="522"/>
      <c r="P33" s="388">
        <f t="shared" si="9"/>
        <v>9</v>
      </c>
      <c r="Q33" s="389">
        <f t="shared" si="9"/>
        <v>4</v>
      </c>
      <c r="R33" s="400">
        <f>SUM(P33:Q33)</f>
        <v>13</v>
      </c>
      <c r="S33" s="247"/>
      <c r="T33" s="537"/>
      <c r="U33" s="537"/>
      <c r="V33" s="388">
        <f t="shared" si="10"/>
        <v>9</v>
      </c>
      <c r="W33" s="389">
        <f t="shared" si="10"/>
        <v>4</v>
      </c>
      <c r="X33" s="400">
        <f>SUM(V33:W33)</f>
        <v>13</v>
      </c>
    </row>
    <row r="34" spans="2:24" ht="28.5" customHeight="1" thickBot="1">
      <c r="B34" s="290"/>
      <c r="C34" s="845" t="s">
        <v>334</v>
      </c>
      <c r="D34" s="846"/>
      <c r="E34" s="846"/>
      <c r="F34" s="846"/>
      <c r="G34" s="846"/>
      <c r="H34" s="846"/>
      <c r="I34" s="846"/>
      <c r="J34" s="846"/>
      <c r="K34" s="846"/>
      <c r="L34" s="846"/>
      <c r="M34" s="846"/>
      <c r="N34" s="846"/>
      <c r="O34" s="846"/>
      <c r="P34" s="846"/>
      <c r="Q34" s="846"/>
      <c r="R34" s="846"/>
      <c r="S34" s="846"/>
      <c r="T34" s="846"/>
      <c r="U34" s="846"/>
      <c r="V34" s="846"/>
      <c r="W34" s="846"/>
      <c r="X34" s="847"/>
    </row>
    <row r="35" spans="2:24" ht="28.5" customHeight="1" thickBot="1">
      <c r="B35" s="290"/>
      <c r="C35" s="523" t="s">
        <v>335</v>
      </c>
      <c r="D35" s="388">
        <v>13</v>
      </c>
      <c r="E35" s="389">
        <v>6</v>
      </c>
      <c r="F35" s="398">
        <f>SUM(D35:E35)</f>
        <v>19</v>
      </c>
      <c r="G35" s="521"/>
      <c r="H35" s="522"/>
      <c r="I35" s="522"/>
      <c r="J35" s="521"/>
      <c r="K35" s="522"/>
      <c r="L35" s="522"/>
      <c r="M35" s="521"/>
      <c r="N35" s="522"/>
      <c r="O35" s="521"/>
      <c r="P35" s="388">
        <f>+D35+G35+J35+M35</f>
        <v>13</v>
      </c>
      <c r="Q35" s="389">
        <f>+E35+H35+K35+N35</f>
        <v>6</v>
      </c>
      <c r="R35" s="400">
        <f>SUM(P35:Q35)</f>
        <v>19</v>
      </c>
      <c r="S35" s="454">
        <v>6</v>
      </c>
      <c r="T35" s="389">
        <v>5</v>
      </c>
      <c r="U35" s="400">
        <f>SUM(S35:T35)</f>
        <v>11</v>
      </c>
      <c r="V35" s="388">
        <f>+P35+S35</f>
        <v>19</v>
      </c>
      <c r="W35" s="389">
        <f>+Q35+T35</f>
        <v>11</v>
      </c>
      <c r="X35" s="400">
        <f>SUM(V35:W35)</f>
        <v>30</v>
      </c>
    </row>
    <row r="36" spans="2:24" ht="28.5" customHeight="1" thickBot="1">
      <c r="B36" s="290"/>
      <c r="C36" s="845" t="s">
        <v>150</v>
      </c>
      <c r="D36" s="846"/>
      <c r="E36" s="846"/>
      <c r="F36" s="846"/>
      <c r="G36" s="846"/>
      <c r="H36" s="846"/>
      <c r="I36" s="846"/>
      <c r="J36" s="846"/>
      <c r="K36" s="846"/>
      <c r="L36" s="846"/>
      <c r="M36" s="846"/>
      <c r="N36" s="846"/>
      <c r="O36" s="846"/>
      <c r="P36" s="846"/>
      <c r="Q36" s="846"/>
      <c r="R36" s="846"/>
      <c r="S36" s="846"/>
      <c r="T36" s="846"/>
      <c r="U36" s="846"/>
      <c r="V36" s="846"/>
      <c r="W36" s="846"/>
      <c r="X36" s="847"/>
    </row>
    <row r="37" spans="2:24" ht="28.5" customHeight="1">
      <c r="B37" s="290"/>
      <c r="C37" s="534" t="s">
        <v>37</v>
      </c>
      <c r="D37" s="388">
        <v>39</v>
      </c>
      <c r="E37" s="389">
        <v>25</v>
      </c>
      <c r="F37" s="398">
        <f>SUM(D37:E37)</f>
        <v>64</v>
      </c>
      <c r="G37" s="67"/>
      <c r="H37" s="68"/>
      <c r="I37" s="68"/>
      <c r="J37" s="67"/>
      <c r="K37" s="68"/>
      <c r="L37" s="68"/>
      <c r="M37" s="67"/>
      <c r="N37" s="68"/>
      <c r="O37" s="524"/>
      <c r="P37" s="388">
        <f>+D37+G37+J37+M37</f>
        <v>39</v>
      </c>
      <c r="Q37" s="389">
        <f>+E37+H37+K37+N37</f>
        <v>25</v>
      </c>
      <c r="R37" s="400">
        <f>SUM(P37:Q37)</f>
        <v>64</v>
      </c>
      <c r="S37" s="454">
        <v>14</v>
      </c>
      <c r="T37" s="389">
        <v>8</v>
      </c>
      <c r="U37" s="400">
        <f>SUM(S37:T37)</f>
        <v>22</v>
      </c>
      <c r="V37" s="388">
        <f>+P37+S37</f>
        <v>53</v>
      </c>
      <c r="W37" s="389">
        <f>+Q37+T37</f>
        <v>33</v>
      </c>
      <c r="X37" s="400">
        <f>SUM(V37:W37)</f>
        <v>86</v>
      </c>
    </row>
    <row r="38" spans="2:24" ht="28.5" customHeight="1" thickBot="1">
      <c r="B38" s="290"/>
      <c r="C38" s="538" t="s">
        <v>38</v>
      </c>
      <c r="D38" s="388">
        <v>20</v>
      </c>
      <c r="E38" s="389">
        <v>10</v>
      </c>
      <c r="F38" s="520">
        <f>SUM(D38:E38)</f>
        <v>30</v>
      </c>
      <c r="G38" s="521"/>
      <c r="H38" s="522"/>
      <c r="I38" s="522"/>
      <c r="J38" s="521"/>
      <c r="K38" s="522"/>
      <c r="L38" s="522"/>
      <c r="M38" s="521"/>
      <c r="N38" s="522"/>
      <c r="O38" s="521"/>
      <c r="P38" s="388">
        <f>+D38+G38+J38+M38</f>
        <v>20</v>
      </c>
      <c r="Q38" s="389">
        <f>+E38+H38+K38+N38</f>
        <v>10</v>
      </c>
      <c r="R38" s="399">
        <f>SUM(P38:Q38)</f>
        <v>30</v>
      </c>
      <c r="S38" s="453">
        <v>5</v>
      </c>
      <c r="T38" s="458">
        <v>6</v>
      </c>
      <c r="U38" s="399">
        <f>SUM(S38:T38)</f>
        <v>11</v>
      </c>
      <c r="V38" s="388">
        <f>+P38+S38</f>
        <v>25</v>
      </c>
      <c r="W38" s="389">
        <f>+Q38+T38</f>
        <v>16</v>
      </c>
      <c r="X38" s="399">
        <f>SUM(V38:W38)</f>
        <v>41</v>
      </c>
    </row>
    <row r="39" spans="2:24" ht="28.5" customHeight="1" thickBot="1">
      <c r="B39" s="290"/>
      <c r="C39" s="845" t="s">
        <v>152</v>
      </c>
      <c r="D39" s="846"/>
      <c r="E39" s="846"/>
      <c r="F39" s="846"/>
      <c r="G39" s="846"/>
      <c r="H39" s="846"/>
      <c r="I39" s="846"/>
      <c r="J39" s="846"/>
      <c r="K39" s="846"/>
      <c r="L39" s="846"/>
      <c r="M39" s="846"/>
      <c r="N39" s="846"/>
      <c r="O39" s="846"/>
      <c r="P39" s="846"/>
      <c r="Q39" s="846"/>
      <c r="R39" s="846"/>
      <c r="S39" s="846"/>
      <c r="T39" s="846"/>
      <c r="U39" s="846"/>
      <c r="V39" s="846"/>
      <c r="W39" s="846"/>
      <c r="X39" s="847"/>
    </row>
    <row r="40" spans="2:24" ht="28.5" customHeight="1" thickBot="1">
      <c r="B40" s="293"/>
      <c r="C40" s="305" t="s">
        <v>243</v>
      </c>
      <c r="D40" s="393">
        <v>2</v>
      </c>
      <c r="E40" s="394">
        <v>4</v>
      </c>
      <c r="F40" s="505">
        <f>+D40+E40</f>
        <v>6</v>
      </c>
      <c r="G40" s="246"/>
      <c r="H40" s="235"/>
      <c r="I40" s="235"/>
      <c r="J40" s="246"/>
      <c r="K40" s="235"/>
      <c r="L40" s="235"/>
      <c r="M40" s="246"/>
      <c r="N40" s="235"/>
      <c r="O40" s="235"/>
      <c r="P40" s="393">
        <f>+D40+G40+J40+M40</f>
        <v>2</v>
      </c>
      <c r="Q40" s="394">
        <f>+E40+H40+K40+N40</f>
        <v>4</v>
      </c>
      <c r="R40" s="397">
        <f>SUM(P40:Q40)</f>
        <v>6</v>
      </c>
      <c r="S40" s="246"/>
      <c r="T40" s="235"/>
      <c r="U40" s="528"/>
      <c r="V40" s="393">
        <f>+P40+S40</f>
        <v>2</v>
      </c>
      <c r="W40" s="394">
        <f>+Q40+T40</f>
        <v>4</v>
      </c>
      <c r="X40" s="397">
        <f>SUM(V40:W40)</f>
        <v>6</v>
      </c>
    </row>
    <row r="41" spans="2:24" ht="28.5" customHeight="1" thickBot="1">
      <c r="B41" s="290"/>
      <c r="C41" s="845" t="s">
        <v>155</v>
      </c>
      <c r="D41" s="846"/>
      <c r="E41" s="846"/>
      <c r="F41" s="846"/>
      <c r="G41" s="846"/>
      <c r="H41" s="846"/>
      <c r="I41" s="846"/>
      <c r="J41" s="846"/>
      <c r="K41" s="846"/>
      <c r="L41" s="846"/>
      <c r="M41" s="846"/>
      <c r="N41" s="846"/>
      <c r="O41" s="846"/>
      <c r="P41" s="846"/>
      <c r="Q41" s="846"/>
      <c r="R41" s="846"/>
      <c r="S41" s="846"/>
      <c r="T41" s="846"/>
      <c r="U41" s="846"/>
      <c r="V41" s="846"/>
      <c r="W41" s="846"/>
      <c r="X41" s="847"/>
    </row>
    <row r="42" spans="2:24" ht="28.5" customHeight="1" thickBot="1">
      <c r="B42" s="290"/>
      <c r="C42" s="303" t="s">
        <v>155</v>
      </c>
      <c r="D42" s="724">
        <v>8</v>
      </c>
      <c r="E42" s="725">
        <v>4</v>
      </c>
      <c r="F42" s="539">
        <f>SUM(D42:E42)</f>
        <v>12</v>
      </c>
      <c r="G42" s="246"/>
      <c r="H42" s="235"/>
      <c r="I42" s="235"/>
      <c r="J42" s="246"/>
      <c r="K42" s="235"/>
      <c r="L42" s="235"/>
      <c r="M42" s="246"/>
      <c r="N42" s="235"/>
      <c r="O42" s="235"/>
      <c r="P42" s="461">
        <f>+D42+G42+J42+M42</f>
        <v>8</v>
      </c>
      <c r="Q42" s="462">
        <f>+E42+H42+K42+N42</f>
        <v>4</v>
      </c>
      <c r="R42" s="399">
        <f>SUM(P42:Q42)</f>
        <v>12</v>
      </c>
      <c r="S42" s="246"/>
      <c r="T42" s="235"/>
      <c r="U42" s="235"/>
      <c r="V42" s="457">
        <f>+P42+S42</f>
        <v>8</v>
      </c>
      <c r="W42" s="458">
        <f>+Q42+T42</f>
        <v>4</v>
      </c>
      <c r="X42" s="399">
        <f>SUM(V42:W42)</f>
        <v>12</v>
      </c>
    </row>
    <row r="43" spans="2:24" ht="28.5" customHeight="1" thickBot="1">
      <c r="B43" s="293"/>
      <c r="C43" s="845" t="s">
        <v>244</v>
      </c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  <c r="Q43" s="846"/>
      <c r="R43" s="846"/>
      <c r="S43" s="846"/>
      <c r="T43" s="846"/>
      <c r="U43" s="846"/>
      <c r="V43" s="846"/>
      <c r="W43" s="846"/>
      <c r="X43" s="847"/>
    </row>
    <row r="44" spans="2:24" ht="28.5" customHeight="1" thickBot="1">
      <c r="B44" s="290"/>
      <c r="C44" s="304" t="s">
        <v>244</v>
      </c>
      <c r="D44" s="395">
        <v>20</v>
      </c>
      <c r="E44" s="396">
        <v>18</v>
      </c>
      <c r="F44" s="398">
        <f>SUM(D44:E44)</f>
        <v>38</v>
      </c>
      <c r="G44" s="67"/>
      <c r="H44" s="68"/>
      <c r="I44" s="68"/>
      <c r="J44" s="67"/>
      <c r="K44" s="68"/>
      <c r="L44" s="68"/>
      <c r="M44" s="67"/>
      <c r="N44" s="68"/>
      <c r="O44" s="68"/>
      <c r="P44" s="390">
        <f>+D44+G44+J44+M44</f>
        <v>20</v>
      </c>
      <c r="Q44" s="391">
        <f>+E44+H44+K44+N44</f>
        <v>18</v>
      </c>
      <c r="R44" s="398">
        <f>SUM(P44:Q44)</f>
        <v>38</v>
      </c>
      <c r="S44" s="246"/>
      <c r="T44" s="235"/>
      <c r="U44" s="528"/>
      <c r="V44" s="390">
        <f>+P44+S44</f>
        <v>20</v>
      </c>
      <c r="W44" s="391">
        <f>+Q44+T44</f>
        <v>18</v>
      </c>
      <c r="X44" s="398">
        <f>SUM(V44:W44)</f>
        <v>38</v>
      </c>
    </row>
    <row r="45" spans="2:24" ht="28.5" customHeight="1" thickBot="1">
      <c r="B45" s="294"/>
      <c r="C45" s="463" t="s">
        <v>21</v>
      </c>
      <c r="D45" s="301">
        <f>SUM(D8:D44)</f>
        <v>375</v>
      </c>
      <c r="E45" s="301">
        <f>SUM(E8:E44)</f>
        <v>292</v>
      </c>
      <c r="F45" s="301">
        <f>+D45+E45</f>
        <v>667</v>
      </c>
      <c r="G45" s="301">
        <f>SUM(G8:G44)</f>
        <v>0</v>
      </c>
      <c r="H45" s="301">
        <f>SUM(H8:H44)</f>
        <v>0</v>
      </c>
      <c r="I45" s="302">
        <f>+G45+H45</f>
        <v>0</v>
      </c>
      <c r="J45" s="302">
        <f>SUM(J8:J44)</f>
        <v>0</v>
      </c>
      <c r="K45" s="302">
        <f>SUM(K8:K44)</f>
        <v>0</v>
      </c>
      <c r="L45" s="302">
        <f>+J45+K45</f>
        <v>0</v>
      </c>
      <c r="M45" s="302">
        <f>SUM(M8:M44)</f>
        <v>57</v>
      </c>
      <c r="N45" s="302">
        <f>SUM(N8:N44)</f>
        <v>56</v>
      </c>
      <c r="O45" s="302">
        <f>+M45+N45</f>
        <v>113</v>
      </c>
      <c r="P45" s="301">
        <f>SUM(P8:P44)</f>
        <v>432</v>
      </c>
      <c r="Q45" s="301">
        <f>SUM(Q8:Q44)</f>
        <v>348</v>
      </c>
      <c r="R45" s="301">
        <f>+P45+Q45</f>
        <v>780</v>
      </c>
      <c r="S45" s="302">
        <f>SUM(S8:S44)</f>
        <v>59</v>
      </c>
      <c r="T45" s="302">
        <f>SUM(T8:T44)</f>
        <v>41</v>
      </c>
      <c r="U45" s="302">
        <f>+S45+T45</f>
        <v>100</v>
      </c>
      <c r="V45" s="302">
        <f>SUM(V8:V44)</f>
        <v>491</v>
      </c>
      <c r="W45" s="302">
        <f>SUM(W8:W44)</f>
        <v>389</v>
      </c>
      <c r="X45" s="302">
        <f>+V45+W45</f>
        <v>880</v>
      </c>
    </row>
    <row r="46" spans="2:25" ht="29.25" customHeight="1">
      <c r="B46" s="314"/>
      <c r="C46" s="333"/>
      <c r="D46" s="334"/>
      <c r="E46" s="334"/>
      <c r="F46" s="334"/>
      <c r="G46" s="334"/>
      <c r="H46" s="335"/>
      <c r="I46" s="335"/>
      <c r="J46" s="335"/>
      <c r="K46" s="335"/>
      <c r="L46" s="335"/>
      <c r="M46" s="335"/>
      <c r="N46" s="335"/>
      <c r="O46" s="335"/>
      <c r="P46" s="334"/>
      <c r="Q46" s="334"/>
      <c r="R46" s="334"/>
      <c r="S46" s="335"/>
      <c r="T46" s="335"/>
      <c r="U46" s="335"/>
      <c r="V46" s="335"/>
      <c r="W46" s="335"/>
      <c r="X46" s="335"/>
      <c r="Y46" s="336"/>
    </row>
    <row r="47" spans="2:25" ht="21.75" customHeight="1">
      <c r="B47" s="314"/>
      <c r="C47" s="848" t="s">
        <v>11</v>
      </c>
      <c r="D47" s="848"/>
      <c r="E47" s="848"/>
      <c r="F47" s="848"/>
      <c r="G47" s="848"/>
      <c r="H47" s="848"/>
      <c r="I47" s="848"/>
      <c r="J47" s="848"/>
      <c r="K47" s="848"/>
      <c r="L47" s="848"/>
      <c r="M47" s="848"/>
      <c r="N47" s="848"/>
      <c r="O47" s="848"/>
      <c r="P47" s="848"/>
      <c r="Q47" s="848"/>
      <c r="R47" s="848"/>
      <c r="S47" s="848"/>
      <c r="T47" s="848"/>
      <c r="U47" s="848"/>
      <c r="V47" s="848"/>
      <c r="W47" s="848"/>
      <c r="X47" s="848"/>
      <c r="Y47" s="848"/>
    </row>
    <row r="48" spans="2:26" s="151" customFormat="1" ht="21.75" customHeight="1">
      <c r="B48" s="314"/>
      <c r="C48" s="848" t="s">
        <v>0</v>
      </c>
      <c r="D48" s="848"/>
      <c r="E48" s="848"/>
      <c r="F48" s="848"/>
      <c r="G48" s="848"/>
      <c r="H48" s="848"/>
      <c r="I48" s="848"/>
      <c r="J48" s="848"/>
      <c r="K48" s="848"/>
      <c r="L48" s="848"/>
      <c r="M48" s="848"/>
      <c r="N48" s="848"/>
      <c r="O48" s="848"/>
      <c r="P48" s="848"/>
      <c r="Q48" s="848"/>
      <c r="R48" s="848"/>
      <c r="S48" s="848"/>
      <c r="T48" s="848"/>
      <c r="U48" s="848"/>
      <c r="V48" s="848"/>
      <c r="W48" s="848"/>
      <c r="X48" s="848"/>
      <c r="Y48" s="848"/>
      <c r="Z48"/>
    </row>
    <row r="49" spans="2:26" s="151" customFormat="1" ht="21.75" customHeight="1" thickBot="1">
      <c r="B49" s="315"/>
      <c r="C49" s="848" t="s">
        <v>372</v>
      </c>
      <c r="D49" s="848"/>
      <c r="E49" s="848"/>
      <c r="F49" s="848"/>
      <c r="G49" s="848"/>
      <c r="H49" s="848"/>
      <c r="I49" s="848"/>
      <c r="J49" s="848"/>
      <c r="K49" s="848"/>
      <c r="L49" s="848"/>
      <c r="M49" s="848"/>
      <c r="N49" s="848"/>
      <c r="O49" s="848"/>
      <c r="P49" s="848"/>
      <c r="Q49" s="848"/>
      <c r="R49" s="848"/>
      <c r="S49" s="848"/>
      <c r="T49" s="848"/>
      <c r="U49" s="848"/>
      <c r="V49" s="848"/>
      <c r="W49" s="848"/>
      <c r="X49" s="848"/>
      <c r="Y49" s="848"/>
      <c r="Z49"/>
    </row>
    <row r="50" spans="2:26" s="151" customFormat="1" ht="30" customHeight="1" thickBot="1">
      <c r="B50" s="446" t="s">
        <v>17</v>
      </c>
      <c r="C50" s="447"/>
      <c r="D50" s="861" t="s">
        <v>19</v>
      </c>
      <c r="E50" s="862"/>
      <c r="F50" s="862"/>
      <c r="G50" s="862"/>
      <c r="H50" s="862"/>
      <c r="I50" s="862"/>
      <c r="J50" s="862"/>
      <c r="K50" s="862"/>
      <c r="L50" s="862"/>
      <c r="M50" s="862"/>
      <c r="N50" s="862"/>
      <c r="O50" s="862"/>
      <c r="P50" s="862"/>
      <c r="Q50" s="862"/>
      <c r="R50" s="863"/>
      <c r="S50" s="853" t="s">
        <v>20</v>
      </c>
      <c r="T50" s="853"/>
      <c r="U50" s="854"/>
      <c r="V50" s="850" t="s">
        <v>23</v>
      </c>
      <c r="W50" s="851"/>
      <c r="X50" s="852"/>
      <c r="Y50"/>
      <c r="Z50"/>
    </row>
    <row r="51" spans="2:26" s="151" customFormat="1" ht="30" customHeight="1" thickBot="1">
      <c r="B51" s="338" t="s">
        <v>18</v>
      </c>
      <c r="C51" s="339"/>
      <c r="D51" s="858" t="s">
        <v>29</v>
      </c>
      <c r="E51" s="859"/>
      <c r="F51" s="860"/>
      <c r="G51" s="858" t="s">
        <v>28</v>
      </c>
      <c r="H51" s="859"/>
      <c r="I51" s="864"/>
      <c r="J51" s="858" t="s">
        <v>240</v>
      </c>
      <c r="K51" s="859"/>
      <c r="L51" s="864"/>
      <c r="M51" s="858" t="s">
        <v>239</v>
      </c>
      <c r="N51" s="859"/>
      <c r="O51" s="864"/>
      <c r="P51" s="858" t="s">
        <v>21</v>
      </c>
      <c r="Q51" s="859"/>
      <c r="R51" s="860"/>
      <c r="S51" s="855"/>
      <c r="T51" s="856"/>
      <c r="U51" s="857"/>
      <c r="V51" s="858" t="s">
        <v>21</v>
      </c>
      <c r="W51" s="859"/>
      <c r="X51" s="860"/>
      <c r="Y51"/>
      <c r="Z51"/>
    </row>
    <row r="52" spans="2:26" s="151" customFormat="1" ht="30" customHeight="1" thickBot="1">
      <c r="B52" s="340"/>
      <c r="C52" s="452" t="s">
        <v>22</v>
      </c>
      <c r="D52" s="448" t="s">
        <v>5</v>
      </c>
      <c r="E52" s="348" t="s">
        <v>6</v>
      </c>
      <c r="F52" s="342" t="s">
        <v>7</v>
      </c>
      <c r="G52" s="448" t="s">
        <v>5</v>
      </c>
      <c r="H52" s="348" t="s">
        <v>6</v>
      </c>
      <c r="I52" s="342" t="s">
        <v>7</v>
      </c>
      <c r="J52" s="448" t="s">
        <v>5</v>
      </c>
      <c r="K52" s="349" t="s">
        <v>6</v>
      </c>
      <c r="L52" s="450" t="s">
        <v>7</v>
      </c>
      <c r="M52" s="448" t="s">
        <v>5</v>
      </c>
      <c r="N52" s="349" t="s">
        <v>6</v>
      </c>
      <c r="O52" s="450" t="s">
        <v>7</v>
      </c>
      <c r="P52" s="448" t="s">
        <v>5</v>
      </c>
      <c r="Q52" s="348" t="s">
        <v>6</v>
      </c>
      <c r="R52" s="342" t="s">
        <v>7</v>
      </c>
      <c r="S52" s="449" t="s">
        <v>5</v>
      </c>
      <c r="T52" s="348" t="s">
        <v>6</v>
      </c>
      <c r="U52" s="342" t="s">
        <v>7</v>
      </c>
      <c r="V52" s="448" t="s">
        <v>5</v>
      </c>
      <c r="W52" s="348" t="s">
        <v>6</v>
      </c>
      <c r="X52" s="350" t="s">
        <v>7</v>
      </c>
      <c r="Y52"/>
      <c r="Z52"/>
    </row>
    <row r="53" spans="2:26" s="151" customFormat="1" ht="30.75" customHeight="1">
      <c r="B53" s="290"/>
      <c r="C53" s="312" t="s">
        <v>324</v>
      </c>
      <c r="D53" s="802">
        <v>10</v>
      </c>
      <c r="E53" s="803">
        <v>9</v>
      </c>
      <c r="F53" s="464">
        <f>SUM(D53:E53)</f>
        <v>19</v>
      </c>
      <c r="G53" s="540"/>
      <c r="H53" s="541"/>
      <c r="I53" s="470"/>
      <c r="J53" s="540"/>
      <c r="K53" s="541"/>
      <c r="L53" s="470"/>
      <c r="M53" s="540"/>
      <c r="N53" s="541"/>
      <c r="O53" s="470"/>
      <c r="P53" s="491">
        <f>+D53+G53+J53+M53</f>
        <v>10</v>
      </c>
      <c r="Q53" s="542">
        <f>+E53+H53+K53+N53</f>
        <v>9</v>
      </c>
      <c r="R53" s="464">
        <f>SUM(P53:Q53)</f>
        <v>19</v>
      </c>
      <c r="S53" s="555"/>
      <c r="T53" s="556"/>
      <c r="U53" s="470"/>
      <c r="V53" s="491">
        <f>+P53+S53</f>
        <v>10</v>
      </c>
      <c r="W53" s="492">
        <f>+Q53+T53</f>
        <v>9</v>
      </c>
      <c r="X53" s="464">
        <f>SUM(V53:W53)</f>
        <v>19</v>
      </c>
      <c r="Y53"/>
      <c r="Z53"/>
    </row>
    <row r="54" spans="2:26" s="151" customFormat="1" ht="30.75" customHeight="1">
      <c r="B54" s="290"/>
      <c r="C54" s="311" t="s">
        <v>251</v>
      </c>
      <c r="D54" s="802">
        <v>30</v>
      </c>
      <c r="E54" s="803">
        <v>22</v>
      </c>
      <c r="F54" s="387">
        <f>SUM(D54:E54)</f>
        <v>52</v>
      </c>
      <c r="G54" s="322"/>
      <c r="H54" s="337"/>
      <c r="I54" s="387"/>
      <c r="J54" s="322"/>
      <c r="K54" s="337"/>
      <c r="L54" s="387"/>
      <c r="M54" s="322"/>
      <c r="N54" s="337"/>
      <c r="O54" s="387"/>
      <c r="P54" s="309">
        <f aca="true" t="shared" si="11" ref="P54:Q85">+D54+G54+J54+M54</f>
        <v>30</v>
      </c>
      <c r="Q54" s="308">
        <f t="shared" si="11"/>
        <v>22</v>
      </c>
      <c r="R54" s="387">
        <f>SUM(P54:Q54)</f>
        <v>52</v>
      </c>
      <c r="S54" s="555"/>
      <c r="T54" s="556"/>
      <c r="U54" s="470"/>
      <c r="V54" s="309">
        <f aca="true" t="shared" si="12" ref="V54:W85">+P54+S54</f>
        <v>30</v>
      </c>
      <c r="W54" s="307">
        <f t="shared" si="12"/>
        <v>22</v>
      </c>
      <c r="X54" s="387">
        <f>SUM(V54:W54)</f>
        <v>52</v>
      </c>
      <c r="Y54"/>
      <c r="Z54"/>
    </row>
    <row r="55" spans="2:26" s="151" customFormat="1" ht="30.75" customHeight="1">
      <c r="B55" s="290"/>
      <c r="C55" s="311" t="s">
        <v>163</v>
      </c>
      <c r="D55" s="802">
        <v>24</v>
      </c>
      <c r="E55" s="803">
        <v>33</v>
      </c>
      <c r="F55" s="387">
        <f aca="true" t="shared" si="13" ref="F55:F84">SUM(D55:E55)</f>
        <v>57</v>
      </c>
      <c r="G55" s="322"/>
      <c r="H55" s="337"/>
      <c r="I55" s="387"/>
      <c r="J55" s="322"/>
      <c r="K55" s="337"/>
      <c r="L55" s="387"/>
      <c r="M55" s="322"/>
      <c r="N55" s="337"/>
      <c r="O55" s="387"/>
      <c r="P55" s="309">
        <f t="shared" si="11"/>
        <v>24</v>
      </c>
      <c r="Q55" s="308">
        <f t="shared" si="11"/>
        <v>33</v>
      </c>
      <c r="R55" s="470">
        <f aca="true" t="shared" si="14" ref="R55:R85">SUM(P55:Q55)</f>
        <v>57</v>
      </c>
      <c r="S55" s="802">
        <v>11</v>
      </c>
      <c r="T55" s="814">
        <v>7</v>
      </c>
      <c r="U55" s="470">
        <f aca="true" t="shared" si="15" ref="U55:U84">+S55+T55</f>
        <v>18</v>
      </c>
      <c r="V55" s="309">
        <f t="shared" si="12"/>
        <v>35</v>
      </c>
      <c r="W55" s="307">
        <f t="shared" si="12"/>
        <v>40</v>
      </c>
      <c r="X55" s="470">
        <f aca="true" t="shared" si="16" ref="X55:X85">SUM(V55:W55)</f>
        <v>75</v>
      </c>
      <c r="Y55"/>
      <c r="Z55"/>
    </row>
    <row r="56" spans="2:26" s="151" customFormat="1" ht="30.75" customHeight="1">
      <c r="B56" s="291"/>
      <c r="C56" s="311" t="s">
        <v>164</v>
      </c>
      <c r="D56" s="802">
        <v>24</v>
      </c>
      <c r="E56" s="803">
        <v>42</v>
      </c>
      <c r="F56" s="387">
        <f t="shared" si="13"/>
        <v>66</v>
      </c>
      <c r="G56" s="322"/>
      <c r="H56" s="337"/>
      <c r="I56" s="387"/>
      <c r="J56" s="322"/>
      <c r="K56" s="337"/>
      <c r="L56" s="387"/>
      <c r="M56" s="322"/>
      <c r="N56" s="337"/>
      <c r="O56" s="387"/>
      <c r="P56" s="309">
        <f t="shared" si="11"/>
        <v>24</v>
      </c>
      <c r="Q56" s="308">
        <f t="shared" si="11"/>
        <v>42</v>
      </c>
      <c r="R56" s="387">
        <f t="shared" si="14"/>
        <v>66</v>
      </c>
      <c r="S56" s="555"/>
      <c r="T56" s="556"/>
      <c r="U56" s="470"/>
      <c r="V56" s="309">
        <f t="shared" si="12"/>
        <v>24</v>
      </c>
      <c r="W56" s="307">
        <f t="shared" si="12"/>
        <v>42</v>
      </c>
      <c r="X56" s="470">
        <f t="shared" si="16"/>
        <v>66</v>
      </c>
      <c r="Y56"/>
      <c r="Z56"/>
    </row>
    <row r="57" spans="2:26" s="151" customFormat="1" ht="29.25" customHeight="1">
      <c r="B57" s="292"/>
      <c r="C57" s="311" t="s">
        <v>166</v>
      </c>
      <c r="D57" s="802">
        <v>32</v>
      </c>
      <c r="E57" s="803">
        <v>42</v>
      </c>
      <c r="F57" s="387">
        <f t="shared" si="13"/>
        <v>74</v>
      </c>
      <c r="G57" s="322"/>
      <c r="H57" s="337"/>
      <c r="I57" s="387"/>
      <c r="J57" s="322"/>
      <c r="K57" s="337"/>
      <c r="L57" s="387"/>
      <c r="M57" s="322"/>
      <c r="N57" s="337"/>
      <c r="O57" s="387"/>
      <c r="P57" s="309">
        <f t="shared" si="11"/>
        <v>32</v>
      </c>
      <c r="Q57" s="308">
        <f t="shared" si="11"/>
        <v>42</v>
      </c>
      <c r="R57" s="387">
        <f t="shared" si="14"/>
        <v>74</v>
      </c>
      <c r="S57" s="802">
        <v>15</v>
      </c>
      <c r="T57" s="814">
        <v>11</v>
      </c>
      <c r="U57" s="470">
        <f t="shared" si="15"/>
        <v>26</v>
      </c>
      <c r="V57" s="309">
        <f t="shared" si="12"/>
        <v>47</v>
      </c>
      <c r="W57" s="307">
        <f t="shared" si="12"/>
        <v>53</v>
      </c>
      <c r="X57" s="470">
        <f t="shared" si="16"/>
        <v>100</v>
      </c>
      <c r="Y57"/>
      <c r="Z57"/>
    </row>
    <row r="58" spans="2:24" ht="29.25" customHeight="1">
      <c r="B58" s="290"/>
      <c r="C58" s="312" t="s">
        <v>156</v>
      </c>
      <c r="D58" s="802">
        <v>52</v>
      </c>
      <c r="E58" s="803">
        <v>18</v>
      </c>
      <c r="F58" s="470">
        <f t="shared" si="13"/>
        <v>70</v>
      </c>
      <c r="G58" s="720"/>
      <c r="H58" s="719"/>
      <c r="I58" s="387"/>
      <c r="J58" s="468"/>
      <c r="K58" s="469"/>
      <c r="L58" s="387"/>
      <c r="M58" s="468"/>
      <c r="N58" s="469"/>
      <c r="O58" s="387"/>
      <c r="P58" s="309">
        <f>+D58+G58+J58+M58</f>
        <v>52</v>
      </c>
      <c r="Q58" s="308">
        <f>+E58+H58+K58+N58</f>
        <v>18</v>
      </c>
      <c r="R58" s="470">
        <f t="shared" si="14"/>
        <v>70</v>
      </c>
      <c r="S58" s="802">
        <v>12</v>
      </c>
      <c r="T58" s="814">
        <v>14</v>
      </c>
      <c r="U58" s="470">
        <f t="shared" si="15"/>
        <v>26</v>
      </c>
      <c r="V58" s="309">
        <f t="shared" si="12"/>
        <v>64</v>
      </c>
      <c r="W58" s="307">
        <f t="shared" si="12"/>
        <v>32</v>
      </c>
      <c r="X58" s="470">
        <f t="shared" si="16"/>
        <v>96</v>
      </c>
    </row>
    <row r="59" spans="2:24" ht="29.25" customHeight="1">
      <c r="B59" s="290"/>
      <c r="C59" s="742" t="s">
        <v>170</v>
      </c>
      <c r="D59" s="802">
        <v>85</v>
      </c>
      <c r="E59" s="803">
        <v>60</v>
      </c>
      <c r="F59" s="385">
        <f t="shared" si="13"/>
        <v>145</v>
      </c>
      <c r="G59" s="323"/>
      <c r="H59" s="384"/>
      <c r="I59" s="387"/>
      <c r="J59" s="323"/>
      <c r="K59" s="384"/>
      <c r="L59" s="387"/>
      <c r="M59" s="323"/>
      <c r="N59" s="384"/>
      <c r="O59" s="387"/>
      <c r="P59" s="309">
        <f t="shared" si="11"/>
        <v>85</v>
      </c>
      <c r="Q59" s="308">
        <f t="shared" si="11"/>
        <v>60</v>
      </c>
      <c r="R59" s="385">
        <f t="shared" si="14"/>
        <v>145</v>
      </c>
      <c r="S59" s="802">
        <v>14</v>
      </c>
      <c r="T59" s="814">
        <v>10</v>
      </c>
      <c r="U59" s="470">
        <f t="shared" si="15"/>
        <v>24</v>
      </c>
      <c r="V59" s="309">
        <f t="shared" si="12"/>
        <v>99</v>
      </c>
      <c r="W59" s="307">
        <f t="shared" si="12"/>
        <v>70</v>
      </c>
      <c r="X59" s="385">
        <f t="shared" si="16"/>
        <v>169</v>
      </c>
    </row>
    <row r="60" spans="2:24" ht="29.25" customHeight="1">
      <c r="B60" s="290"/>
      <c r="C60" s="313" t="s">
        <v>383</v>
      </c>
      <c r="D60" s="802">
        <v>1</v>
      </c>
      <c r="E60" s="803">
        <v>5</v>
      </c>
      <c r="F60" s="385">
        <f t="shared" si="13"/>
        <v>6</v>
      </c>
      <c r="G60" s="323"/>
      <c r="H60" s="384"/>
      <c r="I60" s="387"/>
      <c r="J60" s="323"/>
      <c r="K60" s="384"/>
      <c r="L60" s="387"/>
      <c r="M60" s="323"/>
      <c r="N60" s="384"/>
      <c r="O60" s="387"/>
      <c r="P60" s="309">
        <f t="shared" si="11"/>
        <v>1</v>
      </c>
      <c r="Q60" s="308">
        <f t="shared" si="11"/>
        <v>5</v>
      </c>
      <c r="R60" s="385">
        <f t="shared" si="14"/>
        <v>6</v>
      </c>
      <c r="S60" s="802"/>
      <c r="T60" s="814"/>
      <c r="U60" s="470"/>
      <c r="V60" s="309">
        <f t="shared" si="12"/>
        <v>1</v>
      </c>
      <c r="W60" s="307">
        <f t="shared" si="12"/>
        <v>5</v>
      </c>
      <c r="X60" s="385">
        <f t="shared" si="16"/>
        <v>6</v>
      </c>
    </row>
    <row r="61" spans="2:24" ht="29.25" customHeight="1">
      <c r="B61" s="292" t="s">
        <v>160</v>
      </c>
      <c r="C61" s="313" t="s">
        <v>79</v>
      </c>
      <c r="D61" s="802">
        <v>13</v>
      </c>
      <c r="E61" s="803">
        <v>64</v>
      </c>
      <c r="F61" s="385">
        <f t="shared" si="13"/>
        <v>77</v>
      </c>
      <c r="G61" s="323"/>
      <c r="H61" s="384"/>
      <c r="I61" s="387"/>
      <c r="J61" s="323"/>
      <c r="K61" s="384"/>
      <c r="L61" s="387"/>
      <c r="M61" s="323"/>
      <c r="N61" s="384"/>
      <c r="O61" s="387"/>
      <c r="P61" s="309">
        <f t="shared" si="11"/>
        <v>13</v>
      </c>
      <c r="Q61" s="308">
        <f t="shared" si="11"/>
        <v>64</v>
      </c>
      <c r="R61" s="385">
        <f t="shared" si="14"/>
        <v>77</v>
      </c>
      <c r="S61" s="802">
        <v>5</v>
      </c>
      <c r="T61" s="814">
        <v>27</v>
      </c>
      <c r="U61" s="470">
        <f t="shared" si="15"/>
        <v>32</v>
      </c>
      <c r="V61" s="309">
        <f t="shared" si="12"/>
        <v>18</v>
      </c>
      <c r="W61" s="307">
        <f t="shared" si="12"/>
        <v>91</v>
      </c>
      <c r="X61" s="385">
        <f t="shared" si="16"/>
        <v>109</v>
      </c>
    </row>
    <row r="62" spans="2:24" ht="29.25" customHeight="1">
      <c r="B62" s="290"/>
      <c r="C62" s="311" t="s">
        <v>157</v>
      </c>
      <c r="D62" s="802">
        <v>22</v>
      </c>
      <c r="E62" s="803">
        <v>17</v>
      </c>
      <c r="F62" s="387">
        <f t="shared" si="13"/>
        <v>39</v>
      </c>
      <c r="G62" s="322"/>
      <c r="H62" s="337"/>
      <c r="I62" s="387"/>
      <c r="J62" s="322"/>
      <c r="K62" s="337"/>
      <c r="L62" s="387"/>
      <c r="M62" s="322"/>
      <c r="N62" s="337"/>
      <c r="O62" s="387"/>
      <c r="P62" s="309">
        <f t="shared" si="11"/>
        <v>22</v>
      </c>
      <c r="Q62" s="308">
        <f t="shared" si="11"/>
        <v>17</v>
      </c>
      <c r="R62" s="385">
        <f t="shared" si="14"/>
        <v>39</v>
      </c>
      <c r="S62" s="802">
        <v>12</v>
      </c>
      <c r="T62" s="814">
        <v>12</v>
      </c>
      <c r="U62" s="470">
        <f t="shared" si="15"/>
        <v>24</v>
      </c>
      <c r="V62" s="309">
        <f t="shared" si="12"/>
        <v>34</v>
      </c>
      <c r="W62" s="307">
        <f t="shared" si="12"/>
        <v>29</v>
      </c>
      <c r="X62" s="385">
        <f t="shared" si="16"/>
        <v>63</v>
      </c>
    </row>
    <row r="63" spans="2:24" ht="29.25" customHeight="1">
      <c r="B63" s="292"/>
      <c r="C63" s="311" t="s">
        <v>169</v>
      </c>
      <c r="D63" s="802">
        <v>34</v>
      </c>
      <c r="E63" s="803">
        <v>13</v>
      </c>
      <c r="F63" s="387">
        <f t="shared" si="13"/>
        <v>47</v>
      </c>
      <c r="G63" s="322"/>
      <c r="H63" s="337"/>
      <c r="I63" s="387"/>
      <c r="J63" s="322"/>
      <c r="K63" s="337"/>
      <c r="L63" s="387"/>
      <c r="M63" s="322"/>
      <c r="N63" s="337"/>
      <c r="O63" s="387"/>
      <c r="P63" s="309">
        <f t="shared" si="11"/>
        <v>34</v>
      </c>
      <c r="Q63" s="308">
        <f t="shared" si="11"/>
        <v>13</v>
      </c>
      <c r="R63" s="387">
        <f t="shared" si="14"/>
        <v>47</v>
      </c>
      <c r="S63" s="802">
        <v>19</v>
      </c>
      <c r="T63" s="814">
        <v>15</v>
      </c>
      <c r="U63" s="470">
        <f t="shared" si="15"/>
        <v>34</v>
      </c>
      <c r="V63" s="309">
        <f t="shared" si="12"/>
        <v>53</v>
      </c>
      <c r="W63" s="307">
        <f t="shared" si="12"/>
        <v>28</v>
      </c>
      <c r="X63" s="387">
        <f t="shared" si="16"/>
        <v>81</v>
      </c>
    </row>
    <row r="64" spans="2:24" ht="29.25" customHeight="1">
      <c r="B64" s="290"/>
      <c r="C64" s="313" t="s">
        <v>172</v>
      </c>
      <c r="D64" s="802">
        <v>37</v>
      </c>
      <c r="E64" s="803">
        <v>42</v>
      </c>
      <c r="F64" s="385">
        <f t="shared" si="13"/>
        <v>79</v>
      </c>
      <c r="G64" s="323"/>
      <c r="H64" s="384"/>
      <c r="I64" s="387"/>
      <c r="J64" s="323"/>
      <c r="K64" s="384"/>
      <c r="L64" s="387"/>
      <c r="M64" s="323"/>
      <c r="N64" s="384"/>
      <c r="O64" s="387"/>
      <c r="P64" s="309">
        <f t="shared" si="11"/>
        <v>37</v>
      </c>
      <c r="Q64" s="308">
        <f t="shared" si="11"/>
        <v>42</v>
      </c>
      <c r="R64" s="385">
        <f t="shared" si="14"/>
        <v>79</v>
      </c>
      <c r="S64" s="802">
        <v>9</v>
      </c>
      <c r="T64" s="814">
        <v>7</v>
      </c>
      <c r="U64" s="470">
        <f t="shared" si="15"/>
        <v>16</v>
      </c>
      <c r="V64" s="309">
        <f t="shared" si="12"/>
        <v>46</v>
      </c>
      <c r="W64" s="307">
        <f t="shared" si="12"/>
        <v>49</v>
      </c>
      <c r="X64" s="385">
        <f t="shared" si="16"/>
        <v>95</v>
      </c>
    </row>
    <row r="65" spans="2:24" ht="29.25" customHeight="1">
      <c r="B65" s="290"/>
      <c r="C65" s="313" t="s">
        <v>252</v>
      </c>
      <c r="D65" s="804"/>
      <c r="E65" s="805"/>
      <c r="F65" s="387"/>
      <c r="G65" s="323"/>
      <c r="H65" s="384"/>
      <c r="I65" s="387"/>
      <c r="J65" s="323"/>
      <c r="K65" s="384"/>
      <c r="L65" s="387"/>
      <c r="M65" s="323"/>
      <c r="N65" s="384"/>
      <c r="O65" s="387"/>
      <c r="P65" s="309"/>
      <c r="Q65" s="308"/>
      <c r="R65" s="385"/>
      <c r="S65" s="802">
        <v>6</v>
      </c>
      <c r="T65" s="814">
        <v>14</v>
      </c>
      <c r="U65" s="470">
        <f t="shared" si="15"/>
        <v>20</v>
      </c>
      <c r="V65" s="309">
        <f t="shared" si="12"/>
        <v>6</v>
      </c>
      <c r="W65" s="307">
        <f t="shared" si="12"/>
        <v>14</v>
      </c>
      <c r="X65" s="385">
        <f t="shared" si="16"/>
        <v>20</v>
      </c>
    </row>
    <row r="66" spans="2:24" ht="29.25" customHeight="1">
      <c r="B66" s="290"/>
      <c r="C66" s="313" t="s">
        <v>171</v>
      </c>
      <c r="D66" s="802">
        <v>31</v>
      </c>
      <c r="E66" s="803">
        <v>103</v>
      </c>
      <c r="F66" s="385">
        <f t="shared" si="13"/>
        <v>134</v>
      </c>
      <c r="G66" s="323"/>
      <c r="H66" s="384"/>
      <c r="I66" s="387"/>
      <c r="J66" s="323"/>
      <c r="K66" s="384"/>
      <c r="L66" s="387"/>
      <c r="M66" s="323"/>
      <c r="N66" s="384"/>
      <c r="O66" s="387"/>
      <c r="P66" s="309">
        <f t="shared" si="11"/>
        <v>31</v>
      </c>
      <c r="Q66" s="308">
        <f t="shared" si="11"/>
        <v>103</v>
      </c>
      <c r="R66" s="385">
        <f t="shared" si="14"/>
        <v>134</v>
      </c>
      <c r="S66" s="802">
        <v>2</v>
      </c>
      <c r="T66" s="814">
        <v>31</v>
      </c>
      <c r="U66" s="470">
        <f t="shared" si="15"/>
        <v>33</v>
      </c>
      <c r="V66" s="309">
        <f t="shared" si="12"/>
        <v>33</v>
      </c>
      <c r="W66" s="307">
        <f t="shared" si="12"/>
        <v>134</v>
      </c>
      <c r="X66" s="385">
        <f t="shared" si="16"/>
        <v>167</v>
      </c>
    </row>
    <row r="67" spans="2:24" ht="29.25" customHeight="1">
      <c r="B67" s="291"/>
      <c r="C67" s="311" t="s">
        <v>161</v>
      </c>
      <c r="D67" s="802">
        <v>32</v>
      </c>
      <c r="E67" s="803">
        <v>41</v>
      </c>
      <c r="F67" s="385">
        <f t="shared" si="13"/>
        <v>73</v>
      </c>
      <c r="G67" s="322"/>
      <c r="H67" s="337"/>
      <c r="I67" s="387"/>
      <c r="J67" s="322"/>
      <c r="K67" s="337"/>
      <c r="L67" s="387"/>
      <c r="M67" s="322"/>
      <c r="N67" s="337"/>
      <c r="O67" s="387"/>
      <c r="P67" s="309">
        <f t="shared" si="11"/>
        <v>32</v>
      </c>
      <c r="Q67" s="308">
        <f t="shared" si="11"/>
        <v>41</v>
      </c>
      <c r="R67" s="385">
        <f t="shared" si="14"/>
        <v>73</v>
      </c>
      <c r="S67" s="802">
        <v>13</v>
      </c>
      <c r="T67" s="814">
        <v>12</v>
      </c>
      <c r="U67" s="470">
        <f t="shared" si="15"/>
        <v>25</v>
      </c>
      <c r="V67" s="309">
        <f t="shared" si="12"/>
        <v>45</v>
      </c>
      <c r="W67" s="307">
        <f t="shared" si="12"/>
        <v>53</v>
      </c>
      <c r="X67" s="387">
        <f t="shared" si="16"/>
        <v>98</v>
      </c>
    </row>
    <row r="68" spans="2:24" ht="29.25" customHeight="1">
      <c r="B68" s="291"/>
      <c r="C68" s="311" t="s">
        <v>384</v>
      </c>
      <c r="D68" s="802">
        <v>2</v>
      </c>
      <c r="E68" s="803">
        <v>1</v>
      </c>
      <c r="F68" s="385">
        <f t="shared" si="13"/>
        <v>3</v>
      </c>
      <c r="G68" s="322"/>
      <c r="H68" s="337"/>
      <c r="I68" s="387"/>
      <c r="J68" s="322"/>
      <c r="K68" s="337"/>
      <c r="L68" s="387"/>
      <c r="M68" s="322"/>
      <c r="N68" s="337"/>
      <c r="O68" s="387"/>
      <c r="P68" s="309">
        <f t="shared" si="11"/>
        <v>2</v>
      </c>
      <c r="Q68" s="308">
        <f t="shared" si="11"/>
        <v>1</v>
      </c>
      <c r="R68" s="385">
        <f t="shared" si="14"/>
        <v>3</v>
      </c>
      <c r="S68" s="802"/>
      <c r="T68" s="814"/>
      <c r="U68" s="470"/>
      <c r="V68" s="309">
        <f t="shared" si="12"/>
        <v>2</v>
      </c>
      <c r="W68" s="307">
        <f t="shared" si="12"/>
        <v>1</v>
      </c>
      <c r="X68" s="387">
        <f t="shared" si="16"/>
        <v>3</v>
      </c>
    </row>
    <row r="69" spans="2:24" ht="29.25" customHeight="1">
      <c r="B69" s="292" t="s">
        <v>145</v>
      </c>
      <c r="C69" s="311" t="s">
        <v>158</v>
      </c>
      <c r="D69" s="802">
        <v>37</v>
      </c>
      <c r="E69" s="803">
        <v>25</v>
      </c>
      <c r="F69" s="387">
        <f t="shared" si="13"/>
        <v>62</v>
      </c>
      <c r="G69" s="322"/>
      <c r="H69" s="337"/>
      <c r="I69" s="387"/>
      <c r="J69" s="322"/>
      <c r="K69" s="337"/>
      <c r="L69" s="387"/>
      <c r="M69" s="322"/>
      <c r="N69" s="337"/>
      <c r="O69" s="387"/>
      <c r="P69" s="309">
        <f t="shared" si="11"/>
        <v>37</v>
      </c>
      <c r="Q69" s="308">
        <f t="shared" si="11"/>
        <v>25</v>
      </c>
      <c r="R69" s="387">
        <f t="shared" si="14"/>
        <v>62</v>
      </c>
      <c r="S69" s="802">
        <v>14</v>
      </c>
      <c r="T69" s="814">
        <v>7</v>
      </c>
      <c r="U69" s="470">
        <f t="shared" si="15"/>
        <v>21</v>
      </c>
      <c r="V69" s="309">
        <f t="shared" si="12"/>
        <v>51</v>
      </c>
      <c r="W69" s="307">
        <f t="shared" si="12"/>
        <v>32</v>
      </c>
      <c r="X69" s="387">
        <f t="shared" si="16"/>
        <v>83</v>
      </c>
    </row>
    <row r="70" spans="2:24" ht="29.25" customHeight="1">
      <c r="B70" s="292"/>
      <c r="C70" s="311" t="s">
        <v>223</v>
      </c>
      <c r="D70" s="802">
        <v>24</v>
      </c>
      <c r="E70" s="803">
        <v>24</v>
      </c>
      <c r="F70" s="385">
        <f t="shared" si="13"/>
        <v>48</v>
      </c>
      <c r="G70" s="323"/>
      <c r="H70" s="384"/>
      <c r="I70" s="387"/>
      <c r="J70" s="323"/>
      <c r="K70" s="384"/>
      <c r="L70" s="387"/>
      <c r="M70" s="323"/>
      <c r="N70" s="384"/>
      <c r="O70" s="387"/>
      <c r="P70" s="309">
        <f t="shared" si="11"/>
        <v>24</v>
      </c>
      <c r="Q70" s="308">
        <f t="shared" si="11"/>
        <v>24</v>
      </c>
      <c r="R70" s="385">
        <f t="shared" si="14"/>
        <v>48</v>
      </c>
      <c r="S70" s="555"/>
      <c r="T70" s="556"/>
      <c r="U70" s="387"/>
      <c r="V70" s="309">
        <f t="shared" si="12"/>
        <v>24</v>
      </c>
      <c r="W70" s="307">
        <f t="shared" si="12"/>
        <v>24</v>
      </c>
      <c r="X70" s="385">
        <f t="shared" si="16"/>
        <v>48</v>
      </c>
    </row>
    <row r="71" spans="2:24" s="789" customFormat="1" ht="29.25" customHeight="1">
      <c r="B71" s="290"/>
      <c r="C71" s="788" t="s">
        <v>173</v>
      </c>
      <c r="D71" s="802">
        <v>9</v>
      </c>
      <c r="E71" s="803">
        <v>61</v>
      </c>
      <c r="F71" s="385">
        <f t="shared" si="13"/>
        <v>70</v>
      </c>
      <c r="G71" s="323"/>
      <c r="H71" s="384"/>
      <c r="I71" s="387"/>
      <c r="J71" s="323"/>
      <c r="K71" s="384"/>
      <c r="L71" s="387"/>
      <c r="M71" s="323"/>
      <c r="N71" s="384"/>
      <c r="O71" s="387"/>
      <c r="P71" s="309">
        <f t="shared" si="11"/>
        <v>9</v>
      </c>
      <c r="Q71" s="308">
        <f t="shared" si="11"/>
        <v>61</v>
      </c>
      <c r="R71" s="385">
        <f t="shared" si="14"/>
        <v>70</v>
      </c>
      <c r="S71" s="802">
        <v>1</v>
      </c>
      <c r="T71" s="814">
        <v>32</v>
      </c>
      <c r="U71" s="470">
        <f t="shared" si="15"/>
        <v>33</v>
      </c>
      <c r="V71" s="309">
        <f t="shared" si="12"/>
        <v>10</v>
      </c>
      <c r="W71" s="307">
        <f t="shared" si="12"/>
        <v>93</v>
      </c>
      <c r="X71" s="385">
        <f t="shared" si="16"/>
        <v>103</v>
      </c>
    </row>
    <row r="72" spans="2:24" ht="29.25" customHeight="1">
      <c r="B72" s="290"/>
      <c r="C72" s="311" t="s">
        <v>174</v>
      </c>
      <c r="D72" s="802">
        <v>7</v>
      </c>
      <c r="E72" s="803">
        <v>22</v>
      </c>
      <c r="F72" s="387">
        <f t="shared" si="13"/>
        <v>29</v>
      </c>
      <c r="G72" s="322"/>
      <c r="H72" s="337"/>
      <c r="I72" s="387"/>
      <c r="J72" s="322"/>
      <c r="K72" s="337"/>
      <c r="L72" s="387"/>
      <c r="M72" s="322"/>
      <c r="N72" s="337"/>
      <c r="O72" s="387"/>
      <c r="P72" s="309">
        <f t="shared" si="11"/>
        <v>7</v>
      </c>
      <c r="Q72" s="308">
        <f t="shared" si="11"/>
        <v>22</v>
      </c>
      <c r="R72" s="387">
        <f t="shared" si="14"/>
        <v>29</v>
      </c>
      <c r="S72" s="555"/>
      <c r="T72" s="556"/>
      <c r="U72" s="387"/>
      <c r="V72" s="309">
        <f t="shared" si="12"/>
        <v>7</v>
      </c>
      <c r="W72" s="307">
        <f t="shared" si="12"/>
        <v>22</v>
      </c>
      <c r="X72" s="387">
        <f t="shared" si="16"/>
        <v>29</v>
      </c>
    </row>
    <row r="73" spans="2:24" ht="29.25" customHeight="1">
      <c r="B73" s="290"/>
      <c r="C73" s="311" t="s">
        <v>385</v>
      </c>
      <c r="D73" s="802">
        <v>7</v>
      </c>
      <c r="E73" s="803">
        <v>9</v>
      </c>
      <c r="F73" s="387">
        <f t="shared" si="13"/>
        <v>16</v>
      </c>
      <c r="G73" s="322"/>
      <c r="H73" s="337"/>
      <c r="I73" s="387"/>
      <c r="J73" s="322"/>
      <c r="K73" s="337"/>
      <c r="L73" s="387"/>
      <c r="M73" s="322"/>
      <c r="N73" s="337"/>
      <c r="O73" s="387"/>
      <c r="P73" s="309">
        <f t="shared" si="11"/>
        <v>7</v>
      </c>
      <c r="Q73" s="308">
        <f t="shared" si="11"/>
        <v>9</v>
      </c>
      <c r="R73" s="387">
        <f t="shared" si="14"/>
        <v>16</v>
      </c>
      <c r="S73" s="555"/>
      <c r="T73" s="556"/>
      <c r="U73" s="470"/>
      <c r="V73" s="309">
        <f t="shared" si="12"/>
        <v>7</v>
      </c>
      <c r="W73" s="307">
        <f t="shared" si="12"/>
        <v>9</v>
      </c>
      <c r="X73" s="387">
        <f t="shared" si="16"/>
        <v>16</v>
      </c>
    </row>
    <row r="74" spans="2:24" ht="29.25" customHeight="1">
      <c r="B74" s="291"/>
      <c r="C74" s="311" t="s">
        <v>159</v>
      </c>
      <c r="D74" s="802">
        <v>33</v>
      </c>
      <c r="E74" s="803">
        <v>28</v>
      </c>
      <c r="F74" s="387">
        <f t="shared" si="13"/>
        <v>61</v>
      </c>
      <c r="G74" s="322"/>
      <c r="H74" s="337"/>
      <c r="I74" s="387"/>
      <c r="J74" s="322"/>
      <c r="K74" s="337"/>
      <c r="L74" s="387"/>
      <c r="M74" s="809">
        <v>9</v>
      </c>
      <c r="N74" s="810">
        <v>68</v>
      </c>
      <c r="O74" s="387">
        <f>+M74+N74</f>
        <v>77</v>
      </c>
      <c r="P74" s="309">
        <f t="shared" si="11"/>
        <v>42</v>
      </c>
      <c r="Q74" s="308">
        <f t="shared" si="11"/>
        <v>96</v>
      </c>
      <c r="R74" s="387">
        <f t="shared" si="14"/>
        <v>138</v>
      </c>
      <c r="S74" s="802">
        <v>8</v>
      </c>
      <c r="T74" s="814">
        <v>9</v>
      </c>
      <c r="U74" s="470">
        <f t="shared" si="15"/>
        <v>17</v>
      </c>
      <c r="V74" s="309">
        <f t="shared" si="12"/>
        <v>50</v>
      </c>
      <c r="W74" s="307">
        <f t="shared" si="12"/>
        <v>105</v>
      </c>
      <c r="X74" s="387">
        <f t="shared" si="16"/>
        <v>155</v>
      </c>
    </row>
    <row r="75" spans="2:24" ht="29.25" customHeight="1">
      <c r="B75" s="291"/>
      <c r="C75" s="311" t="s">
        <v>318</v>
      </c>
      <c r="D75" s="802">
        <v>6</v>
      </c>
      <c r="E75" s="803">
        <v>3</v>
      </c>
      <c r="F75" s="387">
        <f t="shared" si="13"/>
        <v>9</v>
      </c>
      <c r="G75" s="322"/>
      <c r="H75" s="337"/>
      <c r="I75" s="387"/>
      <c r="J75" s="322"/>
      <c r="K75" s="337"/>
      <c r="L75" s="387"/>
      <c r="M75" s="809"/>
      <c r="N75" s="810"/>
      <c r="O75" s="387"/>
      <c r="P75" s="309">
        <f t="shared" si="11"/>
        <v>6</v>
      </c>
      <c r="Q75" s="308">
        <f t="shared" si="11"/>
        <v>3</v>
      </c>
      <c r="R75" s="387">
        <f t="shared" si="14"/>
        <v>9</v>
      </c>
      <c r="S75" s="802"/>
      <c r="T75" s="814"/>
      <c r="U75" s="470"/>
      <c r="V75" s="309">
        <f t="shared" si="12"/>
        <v>6</v>
      </c>
      <c r="W75" s="307">
        <f t="shared" si="12"/>
        <v>3</v>
      </c>
      <c r="X75" s="387">
        <f t="shared" si="16"/>
        <v>9</v>
      </c>
    </row>
    <row r="76" spans="2:24" ht="29.25" customHeight="1">
      <c r="B76" s="291"/>
      <c r="C76" s="311" t="s">
        <v>253</v>
      </c>
      <c r="D76" s="802">
        <v>7</v>
      </c>
      <c r="E76" s="803">
        <v>16</v>
      </c>
      <c r="F76" s="387">
        <f>SUM(D76:E76)</f>
        <v>23</v>
      </c>
      <c r="G76" s="322"/>
      <c r="H76" s="337"/>
      <c r="I76" s="387"/>
      <c r="J76" s="322"/>
      <c r="K76" s="337"/>
      <c r="L76" s="387"/>
      <c r="M76" s="809"/>
      <c r="N76" s="810"/>
      <c r="O76" s="387"/>
      <c r="P76" s="309">
        <f t="shared" si="11"/>
        <v>7</v>
      </c>
      <c r="Q76" s="308">
        <f t="shared" si="11"/>
        <v>16</v>
      </c>
      <c r="R76" s="387">
        <f>SUM(P76:Q76)</f>
        <v>23</v>
      </c>
      <c r="S76" s="802">
        <v>8</v>
      </c>
      <c r="T76" s="814">
        <v>10</v>
      </c>
      <c r="U76" s="470">
        <f t="shared" si="15"/>
        <v>18</v>
      </c>
      <c r="V76" s="309">
        <f t="shared" si="12"/>
        <v>15</v>
      </c>
      <c r="W76" s="307">
        <f t="shared" si="12"/>
        <v>26</v>
      </c>
      <c r="X76" s="387">
        <f t="shared" si="16"/>
        <v>41</v>
      </c>
    </row>
    <row r="77" spans="2:24" ht="29.25" customHeight="1">
      <c r="B77" s="292"/>
      <c r="C77" s="311" t="s">
        <v>167</v>
      </c>
      <c r="D77" s="802">
        <v>28</v>
      </c>
      <c r="E77" s="803">
        <v>43</v>
      </c>
      <c r="F77" s="387">
        <f>SUM(D77:E77)</f>
        <v>71</v>
      </c>
      <c r="G77" s="322"/>
      <c r="H77" s="337"/>
      <c r="I77" s="387"/>
      <c r="J77" s="322"/>
      <c r="K77" s="337"/>
      <c r="L77" s="387"/>
      <c r="M77" s="809"/>
      <c r="N77" s="810"/>
      <c r="O77" s="387"/>
      <c r="P77" s="309">
        <f t="shared" si="11"/>
        <v>28</v>
      </c>
      <c r="Q77" s="308">
        <f t="shared" si="11"/>
        <v>43</v>
      </c>
      <c r="R77" s="387">
        <f aca="true" t="shared" si="17" ref="R77:R83">SUM(P77:Q77)</f>
        <v>71</v>
      </c>
      <c r="S77" s="802">
        <v>6</v>
      </c>
      <c r="T77" s="814">
        <v>22</v>
      </c>
      <c r="U77" s="470">
        <f t="shared" si="15"/>
        <v>28</v>
      </c>
      <c r="V77" s="309">
        <f t="shared" si="12"/>
        <v>34</v>
      </c>
      <c r="W77" s="307">
        <f t="shared" si="12"/>
        <v>65</v>
      </c>
      <c r="X77" s="387">
        <f t="shared" si="16"/>
        <v>99</v>
      </c>
    </row>
    <row r="78" spans="2:24" ht="29.25" customHeight="1">
      <c r="B78" s="292" t="s">
        <v>151</v>
      </c>
      <c r="C78" s="311" t="s">
        <v>323</v>
      </c>
      <c r="D78" s="802">
        <v>7</v>
      </c>
      <c r="E78" s="803">
        <v>16</v>
      </c>
      <c r="F78" s="387">
        <f t="shared" si="13"/>
        <v>23</v>
      </c>
      <c r="G78" s="322"/>
      <c r="H78" s="337"/>
      <c r="I78" s="387"/>
      <c r="J78" s="322"/>
      <c r="K78" s="337"/>
      <c r="L78" s="387"/>
      <c r="M78" s="809"/>
      <c r="N78" s="810"/>
      <c r="O78" s="387"/>
      <c r="P78" s="309">
        <f t="shared" si="11"/>
        <v>7</v>
      </c>
      <c r="Q78" s="308">
        <f t="shared" si="11"/>
        <v>16</v>
      </c>
      <c r="R78" s="387">
        <f t="shared" si="17"/>
        <v>23</v>
      </c>
      <c r="S78" s="555">
        <v>4</v>
      </c>
      <c r="T78" s="814">
        <v>2</v>
      </c>
      <c r="U78" s="470">
        <f t="shared" si="15"/>
        <v>6</v>
      </c>
      <c r="V78" s="309">
        <f aca="true" t="shared" si="18" ref="V78:V83">+P78+S78</f>
        <v>11</v>
      </c>
      <c r="W78" s="307">
        <f t="shared" si="12"/>
        <v>18</v>
      </c>
      <c r="X78" s="387">
        <f t="shared" si="16"/>
        <v>29</v>
      </c>
    </row>
    <row r="79" spans="2:24" ht="29.25" customHeight="1">
      <c r="B79" s="291"/>
      <c r="C79" s="311" t="s">
        <v>207</v>
      </c>
      <c r="D79" s="802">
        <v>6</v>
      </c>
      <c r="E79" s="803">
        <v>13</v>
      </c>
      <c r="F79" s="387">
        <f t="shared" si="13"/>
        <v>19</v>
      </c>
      <c r="G79" s="322"/>
      <c r="H79" s="337"/>
      <c r="I79" s="387"/>
      <c r="J79" s="322"/>
      <c r="K79" s="337"/>
      <c r="L79" s="387"/>
      <c r="M79" s="809"/>
      <c r="N79" s="810"/>
      <c r="O79" s="387"/>
      <c r="P79" s="309">
        <f t="shared" si="11"/>
        <v>6</v>
      </c>
      <c r="Q79" s="308">
        <f t="shared" si="11"/>
        <v>13</v>
      </c>
      <c r="R79" s="387">
        <f t="shared" si="17"/>
        <v>19</v>
      </c>
      <c r="S79" s="802">
        <v>2</v>
      </c>
      <c r="T79" s="814">
        <v>8</v>
      </c>
      <c r="U79" s="470">
        <f t="shared" si="15"/>
        <v>10</v>
      </c>
      <c r="V79" s="309">
        <f t="shared" si="18"/>
        <v>8</v>
      </c>
      <c r="W79" s="307">
        <f t="shared" si="12"/>
        <v>21</v>
      </c>
      <c r="X79" s="387">
        <f t="shared" si="16"/>
        <v>29</v>
      </c>
    </row>
    <row r="80" spans="2:24" ht="29.25" customHeight="1">
      <c r="B80" s="292"/>
      <c r="C80" s="311" t="s">
        <v>168</v>
      </c>
      <c r="D80" s="802">
        <v>10</v>
      </c>
      <c r="E80" s="803">
        <v>22</v>
      </c>
      <c r="F80" s="387">
        <f t="shared" si="13"/>
        <v>32</v>
      </c>
      <c r="G80" s="322"/>
      <c r="H80" s="337"/>
      <c r="I80" s="387"/>
      <c r="J80" s="322"/>
      <c r="K80" s="337"/>
      <c r="L80" s="387"/>
      <c r="M80" s="809"/>
      <c r="N80" s="810"/>
      <c r="O80" s="387"/>
      <c r="P80" s="309">
        <f t="shared" si="11"/>
        <v>10</v>
      </c>
      <c r="Q80" s="308">
        <f t="shared" si="11"/>
        <v>22</v>
      </c>
      <c r="R80" s="387">
        <f t="shared" si="17"/>
        <v>32</v>
      </c>
      <c r="S80" s="802">
        <v>3</v>
      </c>
      <c r="T80" s="814">
        <v>9</v>
      </c>
      <c r="U80" s="470">
        <f t="shared" si="15"/>
        <v>12</v>
      </c>
      <c r="V80" s="309">
        <f t="shared" si="18"/>
        <v>13</v>
      </c>
      <c r="W80" s="307">
        <f t="shared" si="12"/>
        <v>31</v>
      </c>
      <c r="X80" s="387">
        <f t="shared" si="16"/>
        <v>44</v>
      </c>
    </row>
    <row r="81" spans="2:24" ht="29.25" customHeight="1">
      <c r="B81" s="291"/>
      <c r="C81" s="311" t="s">
        <v>162</v>
      </c>
      <c r="D81" s="802">
        <v>30</v>
      </c>
      <c r="E81" s="803">
        <v>30</v>
      </c>
      <c r="F81" s="387">
        <f t="shared" si="13"/>
        <v>60</v>
      </c>
      <c r="G81" s="322"/>
      <c r="H81" s="337"/>
      <c r="I81" s="387"/>
      <c r="J81" s="322"/>
      <c r="K81" s="337"/>
      <c r="L81" s="387"/>
      <c r="M81" s="809"/>
      <c r="N81" s="810"/>
      <c r="O81" s="387"/>
      <c r="P81" s="309">
        <f t="shared" si="11"/>
        <v>30</v>
      </c>
      <c r="Q81" s="308">
        <f t="shared" si="11"/>
        <v>30</v>
      </c>
      <c r="R81" s="387">
        <f t="shared" si="17"/>
        <v>60</v>
      </c>
      <c r="S81" s="802">
        <v>10</v>
      </c>
      <c r="T81" s="814">
        <v>12</v>
      </c>
      <c r="U81" s="470">
        <f t="shared" si="15"/>
        <v>22</v>
      </c>
      <c r="V81" s="309">
        <f t="shared" si="18"/>
        <v>40</v>
      </c>
      <c r="W81" s="307">
        <f t="shared" si="12"/>
        <v>42</v>
      </c>
      <c r="X81" s="387">
        <f t="shared" si="16"/>
        <v>82</v>
      </c>
    </row>
    <row r="82" spans="2:24" ht="29.25" customHeight="1">
      <c r="B82" s="291"/>
      <c r="C82" s="311" t="s">
        <v>295</v>
      </c>
      <c r="D82" s="802">
        <v>16</v>
      </c>
      <c r="E82" s="803">
        <v>14</v>
      </c>
      <c r="F82" s="387">
        <f t="shared" si="13"/>
        <v>30</v>
      </c>
      <c r="G82" s="322"/>
      <c r="H82" s="337"/>
      <c r="I82" s="387"/>
      <c r="J82" s="322"/>
      <c r="K82" s="337"/>
      <c r="L82" s="387"/>
      <c r="M82" s="809"/>
      <c r="N82" s="810"/>
      <c r="O82" s="387"/>
      <c r="P82" s="309">
        <f t="shared" si="11"/>
        <v>16</v>
      </c>
      <c r="Q82" s="308">
        <f t="shared" si="11"/>
        <v>14</v>
      </c>
      <c r="R82" s="387">
        <f t="shared" si="17"/>
        <v>30</v>
      </c>
      <c r="S82" s="802">
        <v>7</v>
      </c>
      <c r="T82" s="814">
        <v>10</v>
      </c>
      <c r="U82" s="470">
        <f t="shared" si="15"/>
        <v>17</v>
      </c>
      <c r="V82" s="309">
        <f t="shared" si="18"/>
        <v>23</v>
      </c>
      <c r="W82" s="307">
        <f t="shared" si="12"/>
        <v>24</v>
      </c>
      <c r="X82" s="387">
        <f t="shared" si="16"/>
        <v>47</v>
      </c>
    </row>
    <row r="83" spans="2:24" ht="29.25" customHeight="1">
      <c r="B83" s="291"/>
      <c r="C83" s="313" t="s">
        <v>297</v>
      </c>
      <c r="D83" s="802">
        <v>7</v>
      </c>
      <c r="E83" s="805">
        <v>32</v>
      </c>
      <c r="F83" s="387">
        <f t="shared" si="13"/>
        <v>39</v>
      </c>
      <c r="G83" s="323"/>
      <c r="H83" s="384"/>
      <c r="I83" s="387"/>
      <c r="J83" s="323"/>
      <c r="K83" s="384"/>
      <c r="L83" s="387"/>
      <c r="M83" s="811"/>
      <c r="N83" s="812"/>
      <c r="O83" s="387"/>
      <c r="P83" s="309">
        <f t="shared" si="11"/>
        <v>7</v>
      </c>
      <c r="Q83" s="308">
        <f t="shared" si="11"/>
        <v>32</v>
      </c>
      <c r="R83" s="387">
        <f t="shared" si="17"/>
        <v>39</v>
      </c>
      <c r="S83" s="555"/>
      <c r="T83" s="556"/>
      <c r="U83" s="387"/>
      <c r="V83" s="309">
        <f t="shared" si="18"/>
        <v>7</v>
      </c>
      <c r="W83" s="307">
        <f t="shared" si="12"/>
        <v>32</v>
      </c>
      <c r="X83" s="387">
        <f t="shared" si="16"/>
        <v>39</v>
      </c>
    </row>
    <row r="84" spans="2:24" ht="29.25" customHeight="1">
      <c r="B84" s="292"/>
      <c r="C84" s="313" t="s">
        <v>165</v>
      </c>
      <c r="D84" s="806">
        <v>14</v>
      </c>
      <c r="E84" s="807">
        <v>42</v>
      </c>
      <c r="F84" s="385">
        <f t="shared" si="13"/>
        <v>56</v>
      </c>
      <c r="G84" s="323"/>
      <c r="H84" s="384"/>
      <c r="I84" s="385"/>
      <c r="J84" s="323"/>
      <c r="K84" s="384"/>
      <c r="L84" s="385"/>
      <c r="M84" s="811"/>
      <c r="N84" s="812"/>
      <c r="O84" s="385"/>
      <c r="P84" s="471">
        <f t="shared" si="11"/>
        <v>14</v>
      </c>
      <c r="Q84" s="750">
        <f t="shared" si="11"/>
        <v>42</v>
      </c>
      <c r="R84" s="385">
        <f t="shared" si="14"/>
        <v>56</v>
      </c>
      <c r="S84" s="802">
        <v>1</v>
      </c>
      <c r="T84" s="814">
        <v>18</v>
      </c>
      <c r="U84" s="387">
        <f t="shared" si="15"/>
        <v>19</v>
      </c>
      <c r="V84" s="471">
        <f t="shared" si="12"/>
        <v>15</v>
      </c>
      <c r="W84" s="324">
        <f t="shared" si="12"/>
        <v>60</v>
      </c>
      <c r="X84" s="385">
        <f t="shared" si="16"/>
        <v>75</v>
      </c>
    </row>
    <row r="85" spans="2:24" ht="29.25" customHeight="1" thickBot="1">
      <c r="B85" s="292"/>
      <c r="C85" s="752" t="s">
        <v>375</v>
      </c>
      <c r="D85" s="808"/>
      <c r="E85" s="805"/>
      <c r="F85" s="385"/>
      <c r="G85" s="482"/>
      <c r="H85" s="483"/>
      <c r="I85" s="481"/>
      <c r="J85" s="482"/>
      <c r="K85" s="483"/>
      <c r="L85" s="481"/>
      <c r="M85" s="813">
        <v>23</v>
      </c>
      <c r="N85" s="812">
        <v>97</v>
      </c>
      <c r="O85" s="481">
        <f>+M85+N85</f>
        <v>120</v>
      </c>
      <c r="P85" s="471">
        <f t="shared" si="11"/>
        <v>23</v>
      </c>
      <c r="Q85" s="750">
        <f t="shared" si="11"/>
        <v>97</v>
      </c>
      <c r="R85" s="385">
        <f t="shared" si="14"/>
        <v>120</v>
      </c>
      <c r="S85" s="808"/>
      <c r="T85" s="815"/>
      <c r="U85" s="387"/>
      <c r="V85" s="471">
        <f t="shared" si="12"/>
        <v>23</v>
      </c>
      <c r="W85" s="324">
        <f t="shared" si="12"/>
        <v>97</v>
      </c>
      <c r="X85" s="385">
        <f t="shared" si="16"/>
        <v>120</v>
      </c>
    </row>
    <row r="86" spans="2:24" ht="29.25" customHeight="1" thickBot="1">
      <c r="B86" s="294"/>
      <c r="C86" s="299" t="s">
        <v>21</v>
      </c>
      <c r="D86" s="473">
        <f>SUM(D53:D85)</f>
        <v>677</v>
      </c>
      <c r="E86" s="474">
        <f>SUM(E53:E85)</f>
        <v>912</v>
      </c>
      <c r="F86" s="475">
        <f>SUM(D86:E86)</f>
        <v>1589</v>
      </c>
      <c r="G86" s="476">
        <f aca="true" t="shared" si="19" ref="G86:X86">SUM(G53:G85)</f>
        <v>0</v>
      </c>
      <c r="H86" s="476">
        <f t="shared" si="19"/>
        <v>0</v>
      </c>
      <c r="I86" s="476">
        <f t="shared" si="19"/>
        <v>0</v>
      </c>
      <c r="J86" s="476">
        <f t="shared" si="19"/>
        <v>0</v>
      </c>
      <c r="K86" s="476">
        <f t="shared" si="19"/>
        <v>0</v>
      </c>
      <c r="L86" s="476">
        <f t="shared" si="19"/>
        <v>0</v>
      </c>
      <c r="M86" s="476">
        <f t="shared" si="19"/>
        <v>32</v>
      </c>
      <c r="N86" s="476">
        <f t="shared" si="19"/>
        <v>165</v>
      </c>
      <c r="O86" s="476">
        <f t="shared" si="19"/>
        <v>197</v>
      </c>
      <c r="P86" s="476">
        <f t="shared" si="19"/>
        <v>709</v>
      </c>
      <c r="Q86" s="476">
        <f t="shared" si="19"/>
        <v>1077</v>
      </c>
      <c r="R86" s="476">
        <f t="shared" si="19"/>
        <v>1786</v>
      </c>
      <c r="S86" s="476">
        <f t="shared" si="19"/>
        <v>182</v>
      </c>
      <c r="T86" s="476">
        <f t="shared" si="19"/>
        <v>299</v>
      </c>
      <c r="U86" s="476">
        <f t="shared" si="19"/>
        <v>481</v>
      </c>
      <c r="V86" s="476">
        <f t="shared" si="19"/>
        <v>891</v>
      </c>
      <c r="W86" s="476">
        <f t="shared" si="19"/>
        <v>1376</v>
      </c>
      <c r="X86" s="477">
        <f t="shared" si="19"/>
        <v>2267</v>
      </c>
    </row>
    <row r="87" spans="2:24" ht="30" customHeight="1">
      <c r="B87" s="849" t="s">
        <v>11</v>
      </c>
      <c r="C87" s="849"/>
      <c r="D87" s="849"/>
      <c r="E87" s="849"/>
      <c r="F87" s="849"/>
      <c r="G87" s="849"/>
      <c r="H87" s="849"/>
      <c r="I87" s="849"/>
      <c r="J87" s="849"/>
      <c r="K87" s="849"/>
      <c r="L87" s="849"/>
      <c r="M87" s="849"/>
      <c r="N87" s="849"/>
      <c r="O87" s="849"/>
      <c r="P87" s="849"/>
      <c r="Q87" s="849"/>
      <c r="R87" s="849"/>
      <c r="S87" s="849"/>
      <c r="T87" s="849"/>
      <c r="U87" s="849"/>
      <c r="V87" s="849"/>
      <c r="W87" s="849"/>
      <c r="X87" s="849"/>
    </row>
    <row r="88" spans="2:24" ht="30" customHeight="1">
      <c r="B88" s="849" t="s">
        <v>0</v>
      </c>
      <c r="C88" s="849"/>
      <c r="D88" s="849"/>
      <c r="E88" s="849"/>
      <c r="F88" s="849"/>
      <c r="G88" s="849"/>
      <c r="H88" s="849"/>
      <c r="I88" s="849"/>
      <c r="J88" s="849"/>
      <c r="K88" s="849"/>
      <c r="L88" s="849"/>
      <c r="M88" s="849"/>
      <c r="N88" s="849"/>
      <c r="O88" s="849"/>
      <c r="P88" s="849"/>
      <c r="Q88" s="849"/>
      <c r="R88" s="849"/>
      <c r="S88" s="849"/>
      <c r="T88" s="849"/>
      <c r="U88" s="849"/>
      <c r="V88" s="849"/>
      <c r="W88" s="849"/>
      <c r="X88" s="849"/>
    </row>
    <row r="89" spans="2:24" ht="30" customHeight="1" thickBot="1">
      <c r="B89" s="848" t="s">
        <v>373</v>
      </c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</row>
    <row r="90" spans="2:24" ht="30" customHeight="1" thickBot="1">
      <c r="B90" s="868" t="s">
        <v>17</v>
      </c>
      <c r="C90" s="869"/>
      <c r="D90" s="861" t="s">
        <v>19</v>
      </c>
      <c r="E90" s="862"/>
      <c r="F90" s="862"/>
      <c r="G90" s="862"/>
      <c r="H90" s="862"/>
      <c r="I90" s="862"/>
      <c r="J90" s="862"/>
      <c r="K90" s="862"/>
      <c r="L90" s="862"/>
      <c r="M90" s="862"/>
      <c r="N90" s="862"/>
      <c r="O90" s="862"/>
      <c r="P90" s="862"/>
      <c r="Q90" s="862"/>
      <c r="R90" s="863"/>
      <c r="S90" s="870" t="s">
        <v>20</v>
      </c>
      <c r="T90" s="853"/>
      <c r="U90" s="854"/>
      <c r="V90" s="850" t="s">
        <v>23</v>
      </c>
      <c r="W90" s="851"/>
      <c r="X90" s="852"/>
    </row>
    <row r="91" spans="2:24" ht="30" customHeight="1" thickBot="1">
      <c r="B91" s="338" t="s">
        <v>18</v>
      </c>
      <c r="C91" s="339"/>
      <c r="D91" s="861" t="s">
        <v>29</v>
      </c>
      <c r="E91" s="862"/>
      <c r="F91" s="863"/>
      <c r="G91" s="861" t="s">
        <v>28</v>
      </c>
      <c r="H91" s="862"/>
      <c r="I91" s="872"/>
      <c r="J91" s="861" t="s">
        <v>240</v>
      </c>
      <c r="K91" s="862"/>
      <c r="L91" s="872"/>
      <c r="M91" s="861" t="s">
        <v>239</v>
      </c>
      <c r="N91" s="862"/>
      <c r="O91" s="872"/>
      <c r="P91" s="861" t="s">
        <v>21</v>
      </c>
      <c r="Q91" s="862"/>
      <c r="R91" s="863"/>
      <c r="S91" s="855"/>
      <c r="T91" s="856"/>
      <c r="U91" s="857"/>
      <c r="V91" s="858" t="s">
        <v>21</v>
      </c>
      <c r="W91" s="859"/>
      <c r="X91" s="860"/>
    </row>
    <row r="92" spans="2:24" ht="30" customHeight="1" thickBot="1">
      <c r="B92" s="340"/>
      <c r="C92" s="452" t="s">
        <v>22</v>
      </c>
      <c r="D92" s="451" t="s">
        <v>5</v>
      </c>
      <c r="E92" s="341" t="s">
        <v>6</v>
      </c>
      <c r="F92" s="342" t="s">
        <v>7</v>
      </c>
      <c r="G92" s="448" t="s">
        <v>5</v>
      </c>
      <c r="H92" s="348" t="s">
        <v>6</v>
      </c>
      <c r="I92" s="342" t="s">
        <v>7</v>
      </c>
      <c r="J92" s="449" t="s">
        <v>5</v>
      </c>
      <c r="K92" s="349" t="s">
        <v>6</v>
      </c>
      <c r="L92" s="450" t="s">
        <v>7</v>
      </c>
      <c r="M92" s="448" t="s">
        <v>5</v>
      </c>
      <c r="N92" s="348" t="s">
        <v>6</v>
      </c>
      <c r="O92" s="342" t="s">
        <v>7</v>
      </c>
      <c r="P92" s="452" t="s">
        <v>5</v>
      </c>
      <c r="Q92" s="341" t="s">
        <v>6</v>
      </c>
      <c r="R92" s="342" t="s">
        <v>7</v>
      </c>
      <c r="S92" s="452" t="s">
        <v>5</v>
      </c>
      <c r="T92" s="341" t="s">
        <v>6</v>
      </c>
      <c r="U92" s="342" t="s">
        <v>7</v>
      </c>
      <c r="V92" s="451" t="s">
        <v>5</v>
      </c>
      <c r="W92" s="341" t="s">
        <v>6</v>
      </c>
      <c r="X92" s="351" t="s">
        <v>7</v>
      </c>
    </row>
    <row r="93" spans="2:24" ht="29.25" customHeight="1">
      <c r="B93" s="316"/>
      <c r="C93" s="319" t="s">
        <v>175</v>
      </c>
      <c r="D93" s="310">
        <v>28</v>
      </c>
      <c r="E93" s="306">
        <v>30</v>
      </c>
      <c r="F93" s="486">
        <f>D93+E93</f>
        <v>58</v>
      </c>
      <c r="G93" s="544"/>
      <c r="H93" s="306"/>
      <c r="I93" s="465"/>
      <c r="J93" s="310"/>
      <c r="K93" s="543"/>
      <c r="L93" s="545"/>
      <c r="M93" s="544"/>
      <c r="N93" s="306"/>
      <c r="O93" s="465"/>
      <c r="P93" s="478">
        <f>D93+G93+J93+M93</f>
        <v>28</v>
      </c>
      <c r="Q93" s="478">
        <f>E93+K93+N93</f>
        <v>30</v>
      </c>
      <c r="R93" s="546">
        <f>P93+Q93</f>
        <v>58</v>
      </c>
      <c r="S93" s="466">
        <v>4</v>
      </c>
      <c r="T93" s="547">
        <v>16</v>
      </c>
      <c r="U93" s="548">
        <f>S93+T93</f>
        <v>20</v>
      </c>
      <c r="V93" s="466">
        <f>P93+S93</f>
        <v>32</v>
      </c>
      <c r="W93" s="306">
        <f>Q93+T93</f>
        <v>46</v>
      </c>
      <c r="X93" s="549">
        <f aca="true" t="shared" si="20" ref="X93:X120">SUM(V93:W93)</f>
        <v>78</v>
      </c>
    </row>
    <row r="94" spans="2:24" ht="29.25" customHeight="1">
      <c r="B94" s="317"/>
      <c r="C94" s="320" t="s">
        <v>176</v>
      </c>
      <c r="D94" s="322">
        <v>28</v>
      </c>
      <c r="E94" s="307">
        <v>30</v>
      </c>
      <c r="F94" s="507">
        <f aca="true" t="shared" si="21" ref="F94:F117">D94+E94</f>
        <v>58</v>
      </c>
      <c r="G94" s="386"/>
      <c r="H94" s="307"/>
      <c r="I94" s="387"/>
      <c r="J94" s="322"/>
      <c r="K94" s="337"/>
      <c r="L94" s="550"/>
      <c r="M94" s="386"/>
      <c r="N94" s="307"/>
      <c r="O94" s="387"/>
      <c r="P94" s="478">
        <f aca="true" t="shared" si="22" ref="P94:P120">D94+G94+J94+M94</f>
        <v>28</v>
      </c>
      <c r="Q94" s="478">
        <f aca="true" t="shared" si="23" ref="Q94:Q120">E94+K94+N94</f>
        <v>30</v>
      </c>
      <c r="R94" s="546">
        <f aca="true" t="shared" si="24" ref="R94:R120">P94+Q94</f>
        <v>58</v>
      </c>
      <c r="S94" s="309">
        <v>20</v>
      </c>
      <c r="T94" s="551">
        <v>26</v>
      </c>
      <c r="U94" s="552">
        <f aca="true" t="shared" si="25" ref="U94:U111">S94+T94</f>
        <v>46</v>
      </c>
      <c r="V94" s="309">
        <f aca="true" t="shared" si="26" ref="V94:W120">P94+S94</f>
        <v>48</v>
      </c>
      <c r="W94" s="307">
        <f t="shared" si="26"/>
        <v>56</v>
      </c>
      <c r="X94" s="507">
        <f t="shared" si="20"/>
        <v>104</v>
      </c>
    </row>
    <row r="95" spans="2:24" ht="29.25" customHeight="1">
      <c r="B95" s="352" t="s">
        <v>177</v>
      </c>
      <c r="C95" s="320" t="s">
        <v>178</v>
      </c>
      <c r="D95" s="322">
        <v>70</v>
      </c>
      <c r="E95" s="307">
        <v>39</v>
      </c>
      <c r="F95" s="507">
        <f t="shared" si="21"/>
        <v>109</v>
      </c>
      <c r="G95" s="386"/>
      <c r="H95" s="307"/>
      <c r="I95" s="387"/>
      <c r="J95" s="322"/>
      <c r="K95" s="337"/>
      <c r="L95" s="550"/>
      <c r="M95" s="386"/>
      <c r="N95" s="307"/>
      <c r="O95" s="387"/>
      <c r="P95" s="478">
        <f t="shared" si="22"/>
        <v>70</v>
      </c>
      <c r="Q95" s="478">
        <f t="shared" si="23"/>
        <v>39</v>
      </c>
      <c r="R95" s="546">
        <f t="shared" si="24"/>
        <v>109</v>
      </c>
      <c r="S95" s="309">
        <v>32</v>
      </c>
      <c r="T95" s="551">
        <v>20</v>
      </c>
      <c r="U95" s="552">
        <f t="shared" si="25"/>
        <v>52</v>
      </c>
      <c r="V95" s="309">
        <f t="shared" si="26"/>
        <v>102</v>
      </c>
      <c r="W95" s="307">
        <f t="shared" si="26"/>
        <v>59</v>
      </c>
      <c r="X95" s="507">
        <f t="shared" si="20"/>
        <v>161</v>
      </c>
    </row>
    <row r="96" spans="2:24" ht="29.25" customHeight="1">
      <c r="B96" s="352"/>
      <c r="C96" s="320" t="s">
        <v>218</v>
      </c>
      <c r="D96" s="322">
        <v>22</v>
      </c>
      <c r="E96" s="307">
        <v>27</v>
      </c>
      <c r="F96" s="507">
        <f t="shared" si="21"/>
        <v>49</v>
      </c>
      <c r="G96" s="386"/>
      <c r="H96" s="307"/>
      <c r="I96" s="387"/>
      <c r="J96" s="322"/>
      <c r="K96" s="337"/>
      <c r="L96" s="550"/>
      <c r="M96" s="386"/>
      <c r="N96" s="307"/>
      <c r="O96" s="387"/>
      <c r="P96" s="478">
        <f t="shared" si="22"/>
        <v>22</v>
      </c>
      <c r="Q96" s="478">
        <f t="shared" si="23"/>
        <v>27</v>
      </c>
      <c r="R96" s="546">
        <f t="shared" si="24"/>
        <v>49</v>
      </c>
      <c r="S96" s="309">
        <v>6</v>
      </c>
      <c r="T96" s="551">
        <v>1</v>
      </c>
      <c r="U96" s="552">
        <f t="shared" si="25"/>
        <v>7</v>
      </c>
      <c r="V96" s="309">
        <f t="shared" si="26"/>
        <v>28</v>
      </c>
      <c r="W96" s="307">
        <f t="shared" si="26"/>
        <v>28</v>
      </c>
      <c r="X96" s="507">
        <f t="shared" si="20"/>
        <v>56</v>
      </c>
    </row>
    <row r="97" spans="2:24" ht="29.25" customHeight="1">
      <c r="B97" s="352"/>
      <c r="C97" s="320" t="s">
        <v>246</v>
      </c>
      <c r="D97" s="322">
        <v>23</v>
      </c>
      <c r="E97" s="307">
        <v>28</v>
      </c>
      <c r="F97" s="507">
        <f t="shared" si="21"/>
        <v>51</v>
      </c>
      <c r="G97" s="386"/>
      <c r="H97" s="307"/>
      <c r="I97" s="387"/>
      <c r="J97" s="322"/>
      <c r="K97" s="337"/>
      <c r="L97" s="550"/>
      <c r="M97" s="386"/>
      <c r="N97" s="307"/>
      <c r="O97" s="387"/>
      <c r="P97" s="478">
        <f t="shared" si="22"/>
        <v>23</v>
      </c>
      <c r="Q97" s="478">
        <f t="shared" si="23"/>
        <v>28</v>
      </c>
      <c r="R97" s="508">
        <f t="shared" si="24"/>
        <v>51</v>
      </c>
      <c r="S97" s="309"/>
      <c r="T97" s="551"/>
      <c r="U97" s="507"/>
      <c r="V97" s="309">
        <f t="shared" si="26"/>
        <v>23</v>
      </c>
      <c r="W97" s="307">
        <f t="shared" si="26"/>
        <v>28</v>
      </c>
      <c r="X97" s="507">
        <f t="shared" si="20"/>
        <v>51</v>
      </c>
    </row>
    <row r="98" spans="2:24" ht="29.25" customHeight="1">
      <c r="B98" s="352"/>
      <c r="C98" s="320" t="s">
        <v>247</v>
      </c>
      <c r="D98" s="322">
        <v>11</v>
      </c>
      <c r="E98" s="307">
        <v>4</v>
      </c>
      <c r="F98" s="507">
        <f t="shared" si="21"/>
        <v>15</v>
      </c>
      <c r="G98" s="386"/>
      <c r="H98" s="307"/>
      <c r="I98" s="387"/>
      <c r="J98" s="322"/>
      <c r="K98" s="337"/>
      <c r="L98" s="550"/>
      <c r="M98" s="386"/>
      <c r="N98" s="307"/>
      <c r="O98" s="387"/>
      <c r="P98" s="478">
        <f t="shared" si="22"/>
        <v>11</v>
      </c>
      <c r="Q98" s="478">
        <f t="shared" si="23"/>
        <v>4</v>
      </c>
      <c r="R98" s="508">
        <f t="shared" si="24"/>
        <v>15</v>
      </c>
      <c r="S98" s="309"/>
      <c r="T98" s="551"/>
      <c r="U98" s="507"/>
      <c r="V98" s="309">
        <f t="shared" si="26"/>
        <v>11</v>
      </c>
      <c r="W98" s="307">
        <f t="shared" si="26"/>
        <v>4</v>
      </c>
      <c r="X98" s="507">
        <f t="shared" si="20"/>
        <v>15</v>
      </c>
    </row>
    <row r="99" spans="2:24" ht="29.25" customHeight="1">
      <c r="B99" s="352"/>
      <c r="C99" s="320" t="s">
        <v>219</v>
      </c>
      <c r="D99" s="322">
        <v>42</v>
      </c>
      <c r="E99" s="307">
        <v>11</v>
      </c>
      <c r="F99" s="507">
        <f t="shared" si="21"/>
        <v>53</v>
      </c>
      <c r="G99" s="386"/>
      <c r="H99" s="307"/>
      <c r="I99" s="387"/>
      <c r="J99" s="322"/>
      <c r="K99" s="337"/>
      <c r="L99" s="550"/>
      <c r="M99" s="386"/>
      <c r="N99" s="307"/>
      <c r="O99" s="387"/>
      <c r="P99" s="478">
        <f t="shared" si="22"/>
        <v>42</v>
      </c>
      <c r="Q99" s="478">
        <f t="shared" si="23"/>
        <v>11</v>
      </c>
      <c r="R99" s="546">
        <f t="shared" si="24"/>
        <v>53</v>
      </c>
      <c r="S99" s="309">
        <v>6</v>
      </c>
      <c r="T99" s="551">
        <v>4</v>
      </c>
      <c r="U99" s="552">
        <f t="shared" si="25"/>
        <v>10</v>
      </c>
      <c r="V99" s="309">
        <f t="shared" si="26"/>
        <v>48</v>
      </c>
      <c r="W99" s="307">
        <f t="shared" si="26"/>
        <v>15</v>
      </c>
      <c r="X99" s="507">
        <f t="shared" si="20"/>
        <v>63</v>
      </c>
    </row>
    <row r="100" spans="2:24" ht="29.25" customHeight="1">
      <c r="B100" s="353"/>
      <c r="C100" s="320" t="s">
        <v>179</v>
      </c>
      <c r="D100" s="322">
        <v>35</v>
      </c>
      <c r="E100" s="307">
        <v>23</v>
      </c>
      <c r="F100" s="507">
        <f t="shared" si="21"/>
        <v>58</v>
      </c>
      <c r="G100" s="386"/>
      <c r="H100" s="307"/>
      <c r="I100" s="387"/>
      <c r="J100" s="322"/>
      <c r="K100" s="337"/>
      <c r="L100" s="550"/>
      <c r="M100" s="386"/>
      <c r="N100" s="307"/>
      <c r="O100" s="387"/>
      <c r="P100" s="478">
        <f t="shared" si="22"/>
        <v>35</v>
      </c>
      <c r="Q100" s="478">
        <f t="shared" si="23"/>
        <v>23</v>
      </c>
      <c r="R100" s="546">
        <f t="shared" si="24"/>
        <v>58</v>
      </c>
      <c r="S100" s="309">
        <v>24</v>
      </c>
      <c r="T100" s="551">
        <v>30</v>
      </c>
      <c r="U100" s="552">
        <f t="shared" si="25"/>
        <v>54</v>
      </c>
      <c r="V100" s="309">
        <f t="shared" si="26"/>
        <v>59</v>
      </c>
      <c r="W100" s="307">
        <f t="shared" si="26"/>
        <v>53</v>
      </c>
      <c r="X100" s="507">
        <f t="shared" si="20"/>
        <v>112</v>
      </c>
    </row>
    <row r="101" spans="2:24" ht="29.25" customHeight="1">
      <c r="B101" s="353"/>
      <c r="C101" s="320" t="s">
        <v>180</v>
      </c>
      <c r="D101" s="323">
        <v>31</v>
      </c>
      <c r="E101" s="324">
        <v>23</v>
      </c>
      <c r="F101" s="507">
        <f t="shared" si="21"/>
        <v>54</v>
      </c>
      <c r="G101" s="383"/>
      <c r="H101" s="324"/>
      <c r="I101" s="387"/>
      <c r="J101" s="323"/>
      <c r="K101" s="384"/>
      <c r="L101" s="550"/>
      <c r="M101" s="383"/>
      <c r="N101" s="324"/>
      <c r="O101" s="387"/>
      <c r="P101" s="478">
        <f t="shared" si="22"/>
        <v>31</v>
      </c>
      <c r="Q101" s="478">
        <f t="shared" si="23"/>
        <v>23</v>
      </c>
      <c r="R101" s="546">
        <f t="shared" si="24"/>
        <v>54</v>
      </c>
      <c r="S101" s="309">
        <v>18</v>
      </c>
      <c r="T101" s="551">
        <v>27</v>
      </c>
      <c r="U101" s="552">
        <f t="shared" si="25"/>
        <v>45</v>
      </c>
      <c r="V101" s="309">
        <f t="shared" si="26"/>
        <v>49</v>
      </c>
      <c r="W101" s="307">
        <f t="shared" si="26"/>
        <v>50</v>
      </c>
      <c r="X101" s="507">
        <f t="shared" si="20"/>
        <v>99</v>
      </c>
    </row>
    <row r="102" spans="2:24" ht="29.25" customHeight="1">
      <c r="B102" s="352" t="s">
        <v>181</v>
      </c>
      <c r="C102" s="320" t="s">
        <v>182</v>
      </c>
      <c r="D102" s="322">
        <v>66</v>
      </c>
      <c r="E102" s="307">
        <v>99</v>
      </c>
      <c r="F102" s="507">
        <f t="shared" si="21"/>
        <v>165</v>
      </c>
      <c r="G102" s="386"/>
      <c r="H102" s="307"/>
      <c r="I102" s="387"/>
      <c r="J102" s="322"/>
      <c r="K102" s="337"/>
      <c r="L102" s="550"/>
      <c r="M102" s="386"/>
      <c r="N102" s="307"/>
      <c r="O102" s="387"/>
      <c r="P102" s="478">
        <f t="shared" si="22"/>
        <v>66</v>
      </c>
      <c r="Q102" s="478">
        <f t="shared" si="23"/>
        <v>99</v>
      </c>
      <c r="R102" s="546">
        <f t="shared" si="24"/>
        <v>165</v>
      </c>
      <c r="S102" s="309">
        <v>14</v>
      </c>
      <c r="T102" s="551">
        <v>60</v>
      </c>
      <c r="U102" s="552">
        <f t="shared" si="25"/>
        <v>74</v>
      </c>
      <c r="V102" s="309">
        <f t="shared" si="26"/>
        <v>80</v>
      </c>
      <c r="W102" s="307">
        <f t="shared" si="26"/>
        <v>159</v>
      </c>
      <c r="X102" s="507">
        <f t="shared" si="20"/>
        <v>239</v>
      </c>
    </row>
    <row r="103" spans="2:24" ht="29.25" customHeight="1">
      <c r="B103" s="353"/>
      <c r="C103" s="320" t="s">
        <v>183</v>
      </c>
      <c r="D103" s="322">
        <v>7</v>
      </c>
      <c r="E103" s="307">
        <v>11</v>
      </c>
      <c r="F103" s="507">
        <f t="shared" si="21"/>
        <v>18</v>
      </c>
      <c r="G103" s="386"/>
      <c r="H103" s="307"/>
      <c r="I103" s="387"/>
      <c r="J103" s="322">
        <v>20</v>
      </c>
      <c r="K103" s="337">
        <v>34</v>
      </c>
      <c r="L103" s="550">
        <f>J103+K103</f>
        <v>54</v>
      </c>
      <c r="M103" s="386"/>
      <c r="N103" s="307"/>
      <c r="O103" s="387"/>
      <c r="P103" s="478">
        <f t="shared" si="22"/>
        <v>27</v>
      </c>
      <c r="Q103" s="478">
        <f t="shared" si="23"/>
        <v>45</v>
      </c>
      <c r="R103" s="508">
        <f t="shared" si="24"/>
        <v>72</v>
      </c>
      <c r="S103" s="309"/>
      <c r="T103" s="551"/>
      <c r="U103" s="507"/>
      <c r="V103" s="309">
        <f t="shared" si="26"/>
        <v>27</v>
      </c>
      <c r="W103" s="307">
        <f t="shared" si="26"/>
        <v>45</v>
      </c>
      <c r="X103" s="507">
        <f t="shared" si="20"/>
        <v>72</v>
      </c>
    </row>
    <row r="104" spans="2:24" ht="29.25" customHeight="1">
      <c r="B104" s="352"/>
      <c r="C104" s="320" t="s">
        <v>206</v>
      </c>
      <c r="D104" s="322">
        <v>32</v>
      </c>
      <c r="E104" s="307">
        <v>28</v>
      </c>
      <c r="F104" s="507">
        <f t="shared" si="21"/>
        <v>60</v>
      </c>
      <c r="G104" s="386"/>
      <c r="H104" s="307"/>
      <c r="I104" s="387"/>
      <c r="J104" s="322">
        <v>23</v>
      </c>
      <c r="K104" s="337">
        <v>58</v>
      </c>
      <c r="L104" s="550">
        <f>J104+K104</f>
        <v>81</v>
      </c>
      <c r="M104" s="386"/>
      <c r="N104" s="307"/>
      <c r="O104" s="387"/>
      <c r="P104" s="478">
        <f t="shared" si="22"/>
        <v>55</v>
      </c>
      <c r="Q104" s="478">
        <f t="shared" si="23"/>
        <v>86</v>
      </c>
      <c r="R104" s="546">
        <f t="shared" si="24"/>
        <v>141</v>
      </c>
      <c r="S104" s="309">
        <v>6</v>
      </c>
      <c r="T104" s="551">
        <v>12</v>
      </c>
      <c r="U104" s="552">
        <f t="shared" si="25"/>
        <v>18</v>
      </c>
      <c r="V104" s="309">
        <f t="shared" si="26"/>
        <v>61</v>
      </c>
      <c r="W104" s="307">
        <f t="shared" si="26"/>
        <v>98</v>
      </c>
      <c r="X104" s="507">
        <f t="shared" si="20"/>
        <v>159</v>
      </c>
    </row>
    <row r="105" spans="2:24" ht="29.25" customHeight="1">
      <c r="B105" s="352"/>
      <c r="C105" s="320" t="s">
        <v>378</v>
      </c>
      <c r="D105" s="322">
        <v>3</v>
      </c>
      <c r="E105" s="307">
        <v>3</v>
      </c>
      <c r="F105" s="507">
        <f t="shared" si="21"/>
        <v>6</v>
      </c>
      <c r="G105" s="386"/>
      <c r="H105" s="307"/>
      <c r="I105" s="387"/>
      <c r="J105" s="322">
        <v>10</v>
      </c>
      <c r="K105" s="337">
        <v>18</v>
      </c>
      <c r="L105" s="550">
        <f>J105+K105</f>
        <v>28</v>
      </c>
      <c r="M105" s="386"/>
      <c r="N105" s="307"/>
      <c r="O105" s="387"/>
      <c r="P105" s="478">
        <f t="shared" si="22"/>
        <v>13</v>
      </c>
      <c r="Q105" s="478">
        <f t="shared" si="23"/>
        <v>21</v>
      </c>
      <c r="R105" s="546">
        <f t="shared" si="24"/>
        <v>34</v>
      </c>
      <c r="S105" s="309"/>
      <c r="T105" s="551"/>
      <c r="U105" s="552"/>
      <c r="V105" s="309">
        <f t="shared" si="26"/>
        <v>13</v>
      </c>
      <c r="W105" s="307">
        <f t="shared" si="26"/>
        <v>21</v>
      </c>
      <c r="X105" s="507">
        <f t="shared" si="20"/>
        <v>34</v>
      </c>
    </row>
    <row r="106" spans="2:24" ht="29.25" customHeight="1">
      <c r="B106" s="352"/>
      <c r="C106" s="320" t="s">
        <v>220</v>
      </c>
      <c r="D106" s="322">
        <v>12</v>
      </c>
      <c r="E106" s="307">
        <v>21</v>
      </c>
      <c r="F106" s="507">
        <f t="shared" si="21"/>
        <v>33</v>
      </c>
      <c r="G106" s="386"/>
      <c r="H106" s="307"/>
      <c r="I106" s="387"/>
      <c r="J106" s="322"/>
      <c r="K106" s="337"/>
      <c r="L106" s="550"/>
      <c r="M106" s="386"/>
      <c r="N106" s="307"/>
      <c r="O106" s="387"/>
      <c r="P106" s="478">
        <f t="shared" si="22"/>
        <v>12</v>
      </c>
      <c r="Q106" s="478">
        <f t="shared" si="23"/>
        <v>21</v>
      </c>
      <c r="R106" s="546">
        <f t="shared" si="24"/>
        <v>33</v>
      </c>
      <c r="S106" s="309">
        <v>4</v>
      </c>
      <c r="T106" s="551">
        <v>16</v>
      </c>
      <c r="U106" s="552">
        <f t="shared" si="25"/>
        <v>20</v>
      </c>
      <c r="V106" s="309">
        <f t="shared" si="26"/>
        <v>16</v>
      </c>
      <c r="W106" s="307">
        <f t="shared" si="26"/>
        <v>37</v>
      </c>
      <c r="X106" s="507">
        <f t="shared" si="20"/>
        <v>53</v>
      </c>
    </row>
    <row r="107" spans="2:24" ht="29.25" customHeight="1">
      <c r="B107" s="352"/>
      <c r="C107" s="320" t="s">
        <v>379</v>
      </c>
      <c r="D107" s="322"/>
      <c r="E107" s="307"/>
      <c r="F107" s="507"/>
      <c r="G107" s="386"/>
      <c r="H107" s="307"/>
      <c r="I107" s="387"/>
      <c r="J107" s="322"/>
      <c r="K107" s="337"/>
      <c r="L107" s="550"/>
      <c r="M107" s="386">
        <v>27</v>
      </c>
      <c r="N107" s="307">
        <v>89</v>
      </c>
      <c r="O107" s="387">
        <f>+M107+N107</f>
        <v>116</v>
      </c>
      <c r="P107" s="478">
        <f t="shared" si="22"/>
        <v>27</v>
      </c>
      <c r="Q107" s="478">
        <f t="shared" si="23"/>
        <v>89</v>
      </c>
      <c r="R107" s="546">
        <f t="shared" si="24"/>
        <v>116</v>
      </c>
      <c r="S107" s="309"/>
      <c r="T107" s="551"/>
      <c r="U107" s="552"/>
      <c r="V107" s="309">
        <f t="shared" si="26"/>
        <v>27</v>
      </c>
      <c r="W107" s="307">
        <f t="shared" si="26"/>
        <v>89</v>
      </c>
      <c r="X107" s="507">
        <f t="shared" si="20"/>
        <v>116</v>
      </c>
    </row>
    <row r="108" spans="2:24" ht="29.25" customHeight="1">
      <c r="B108" s="352"/>
      <c r="C108" s="320" t="s">
        <v>380</v>
      </c>
      <c r="D108" s="322"/>
      <c r="E108" s="307"/>
      <c r="F108" s="507"/>
      <c r="G108" s="386"/>
      <c r="H108" s="307"/>
      <c r="I108" s="387"/>
      <c r="J108" s="322"/>
      <c r="K108" s="337"/>
      <c r="L108" s="550"/>
      <c r="M108" s="386">
        <v>1</v>
      </c>
      <c r="N108" s="307">
        <v>3</v>
      </c>
      <c r="O108" s="387">
        <f>+M108+N108</f>
        <v>4</v>
      </c>
      <c r="P108" s="478">
        <f t="shared" si="22"/>
        <v>1</v>
      </c>
      <c r="Q108" s="478">
        <f t="shared" si="23"/>
        <v>3</v>
      </c>
      <c r="R108" s="546">
        <f t="shared" si="24"/>
        <v>4</v>
      </c>
      <c r="S108" s="309"/>
      <c r="T108" s="551"/>
      <c r="U108" s="552"/>
      <c r="V108" s="309">
        <f t="shared" si="26"/>
        <v>1</v>
      </c>
      <c r="W108" s="307">
        <f t="shared" si="26"/>
        <v>3</v>
      </c>
      <c r="X108" s="507">
        <f t="shared" si="20"/>
        <v>4</v>
      </c>
    </row>
    <row r="109" spans="2:24" ht="29.25" customHeight="1">
      <c r="B109" s="352"/>
      <c r="C109" s="320" t="s">
        <v>221</v>
      </c>
      <c r="D109" s="322">
        <v>25</v>
      </c>
      <c r="E109" s="307">
        <v>30</v>
      </c>
      <c r="F109" s="507">
        <f t="shared" si="21"/>
        <v>55</v>
      </c>
      <c r="G109" s="386"/>
      <c r="H109" s="307"/>
      <c r="I109" s="387"/>
      <c r="J109" s="322">
        <v>9</v>
      </c>
      <c r="K109" s="337">
        <v>11</v>
      </c>
      <c r="L109" s="550">
        <f>J109+K109</f>
        <v>20</v>
      </c>
      <c r="M109" s="386"/>
      <c r="N109" s="307"/>
      <c r="O109" s="387"/>
      <c r="P109" s="478">
        <f t="shared" si="22"/>
        <v>34</v>
      </c>
      <c r="Q109" s="478">
        <f t="shared" si="23"/>
        <v>41</v>
      </c>
      <c r="R109" s="546">
        <f t="shared" si="24"/>
        <v>75</v>
      </c>
      <c r="S109" s="309">
        <v>3</v>
      </c>
      <c r="T109" s="551">
        <v>11</v>
      </c>
      <c r="U109" s="552">
        <f t="shared" si="25"/>
        <v>14</v>
      </c>
      <c r="V109" s="309">
        <f t="shared" si="26"/>
        <v>37</v>
      </c>
      <c r="W109" s="307">
        <f t="shared" si="26"/>
        <v>52</v>
      </c>
      <c r="X109" s="507">
        <f t="shared" si="20"/>
        <v>89</v>
      </c>
    </row>
    <row r="110" spans="2:24" ht="29.25" customHeight="1">
      <c r="B110" s="352"/>
      <c r="C110" s="320" t="s">
        <v>184</v>
      </c>
      <c r="D110" s="322">
        <v>33</v>
      </c>
      <c r="E110" s="307">
        <v>11</v>
      </c>
      <c r="F110" s="507">
        <f t="shared" si="21"/>
        <v>44</v>
      </c>
      <c r="G110" s="386"/>
      <c r="H110" s="307"/>
      <c r="I110" s="387"/>
      <c r="J110" s="322"/>
      <c r="K110" s="337"/>
      <c r="L110" s="550"/>
      <c r="M110" s="386"/>
      <c r="N110" s="307"/>
      <c r="O110" s="387"/>
      <c r="P110" s="478">
        <f t="shared" si="22"/>
        <v>33</v>
      </c>
      <c r="Q110" s="478">
        <f t="shared" si="23"/>
        <v>11</v>
      </c>
      <c r="R110" s="508">
        <f t="shared" si="24"/>
        <v>44</v>
      </c>
      <c r="S110" s="553"/>
      <c r="T110" s="554"/>
      <c r="U110" s="507"/>
      <c r="V110" s="309">
        <f t="shared" si="26"/>
        <v>33</v>
      </c>
      <c r="W110" s="307">
        <f t="shared" si="26"/>
        <v>11</v>
      </c>
      <c r="X110" s="507">
        <f t="shared" si="20"/>
        <v>44</v>
      </c>
    </row>
    <row r="111" spans="2:24" ht="29.25" customHeight="1">
      <c r="B111" s="352"/>
      <c r="C111" s="320" t="s">
        <v>97</v>
      </c>
      <c r="D111" s="322">
        <v>14</v>
      </c>
      <c r="E111" s="307">
        <v>24</v>
      </c>
      <c r="F111" s="507">
        <f t="shared" si="21"/>
        <v>38</v>
      </c>
      <c r="G111" s="386"/>
      <c r="H111" s="307"/>
      <c r="I111" s="387"/>
      <c r="J111" s="322"/>
      <c r="K111" s="337"/>
      <c r="L111" s="550"/>
      <c r="M111" s="386"/>
      <c r="N111" s="307"/>
      <c r="O111" s="387"/>
      <c r="P111" s="478">
        <f t="shared" si="22"/>
        <v>14</v>
      </c>
      <c r="Q111" s="478">
        <f t="shared" si="23"/>
        <v>24</v>
      </c>
      <c r="R111" s="546">
        <f t="shared" si="24"/>
        <v>38</v>
      </c>
      <c r="S111" s="555">
        <v>6</v>
      </c>
      <c r="T111" s="556">
        <v>12</v>
      </c>
      <c r="U111" s="552">
        <f t="shared" si="25"/>
        <v>18</v>
      </c>
      <c r="V111" s="309">
        <f t="shared" si="26"/>
        <v>20</v>
      </c>
      <c r="W111" s="307">
        <f t="shared" si="26"/>
        <v>36</v>
      </c>
      <c r="X111" s="507">
        <f t="shared" si="20"/>
        <v>56</v>
      </c>
    </row>
    <row r="112" spans="2:24" ht="29.25" customHeight="1">
      <c r="B112" s="352"/>
      <c r="C112" s="320" t="s">
        <v>317</v>
      </c>
      <c r="D112" s="322">
        <v>19</v>
      </c>
      <c r="E112" s="307">
        <v>8</v>
      </c>
      <c r="F112" s="507">
        <f t="shared" si="21"/>
        <v>27</v>
      </c>
      <c r="G112" s="386"/>
      <c r="H112" s="307"/>
      <c r="I112" s="387"/>
      <c r="J112" s="322"/>
      <c r="K112" s="337"/>
      <c r="L112" s="550"/>
      <c r="M112" s="386"/>
      <c r="N112" s="307"/>
      <c r="O112" s="387"/>
      <c r="P112" s="478">
        <f t="shared" si="22"/>
        <v>19</v>
      </c>
      <c r="Q112" s="478">
        <f t="shared" si="23"/>
        <v>8</v>
      </c>
      <c r="R112" s="546">
        <f t="shared" si="24"/>
        <v>27</v>
      </c>
      <c r="S112" s="553"/>
      <c r="T112" s="554"/>
      <c r="U112" s="552"/>
      <c r="V112" s="309">
        <f t="shared" si="26"/>
        <v>19</v>
      </c>
      <c r="W112" s="307">
        <f t="shared" si="26"/>
        <v>8</v>
      </c>
      <c r="X112" s="507">
        <f t="shared" si="20"/>
        <v>27</v>
      </c>
    </row>
    <row r="113" spans="2:24" ht="29.25" customHeight="1">
      <c r="B113" s="352"/>
      <c r="C113" s="320" t="s">
        <v>245</v>
      </c>
      <c r="D113" s="322">
        <v>21</v>
      </c>
      <c r="E113" s="307">
        <v>12</v>
      </c>
      <c r="F113" s="507">
        <f t="shared" si="21"/>
        <v>33</v>
      </c>
      <c r="G113" s="386"/>
      <c r="H113" s="307"/>
      <c r="I113" s="387"/>
      <c r="J113" s="322"/>
      <c r="K113" s="337"/>
      <c r="L113" s="550"/>
      <c r="M113" s="386"/>
      <c r="N113" s="307"/>
      <c r="O113" s="387"/>
      <c r="P113" s="478">
        <f t="shared" si="22"/>
        <v>21</v>
      </c>
      <c r="Q113" s="478">
        <f t="shared" si="23"/>
        <v>12</v>
      </c>
      <c r="R113" s="546">
        <f t="shared" si="24"/>
        <v>33</v>
      </c>
      <c r="S113" s="553"/>
      <c r="T113" s="554"/>
      <c r="U113" s="552"/>
      <c r="V113" s="309">
        <f t="shared" si="26"/>
        <v>21</v>
      </c>
      <c r="W113" s="307">
        <f t="shared" si="26"/>
        <v>12</v>
      </c>
      <c r="X113" s="507">
        <f t="shared" si="20"/>
        <v>33</v>
      </c>
    </row>
    <row r="114" spans="2:24" ht="29.25" customHeight="1">
      <c r="B114" s="352"/>
      <c r="C114" s="320" t="s">
        <v>381</v>
      </c>
      <c r="D114" s="322">
        <v>29</v>
      </c>
      <c r="E114" s="307">
        <v>29</v>
      </c>
      <c r="F114" s="507">
        <f t="shared" si="21"/>
        <v>58</v>
      </c>
      <c r="G114" s="386"/>
      <c r="H114" s="307"/>
      <c r="I114" s="387"/>
      <c r="J114" s="322"/>
      <c r="K114" s="337"/>
      <c r="L114" s="550"/>
      <c r="M114" s="386"/>
      <c r="N114" s="307"/>
      <c r="O114" s="387"/>
      <c r="P114" s="478">
        <f t="shared" si="22"/>
        <v>29</v>
      </c>
      <c r="Q114" s="478">
        <f t="shared" si="23"/>
        <v>29</v>
      </c>
      <c r="R114" s="546">
        <f t="shared" si="24"/>
        <v>58</v>
      </c>
      <c r="S114" s="553"/>
      <c r="T114" s="554"/>
      <c r="U114" s="552"/>
      <c r="V114" s="309">
        <f t="shared" si="26"/>
        <v>29</v>
      </c>
      <c r="W114" s="307">
        <f t="shared" si="26"/>
        <v>29</v>
      </c>
      <c r="X114" s="507">
        <f t="shared" si="20"/>
        <v>58</v>
      </c>
    </row>
    <row r="115" spans="2:24" ht="29.25" customHeight="1">
      <c r="B115" s="352"/>
      <c r="C115" s="320" t="s">
        <v>336</v>
      </c>
      <c r="D115" s="322">
        <v>5</v>
      </c>
      <c r="E115" s="307">
        <v>12</v>
      </c>
      <c r="F115" s="507">
        <f t="shared" si="21"/>
        <v>17</v>
      </c>
      <c r="G115" s="386"/>
      <c r="H115" s="307"/>
      <c r="I115" s="387"/>
      <c r="J115" s="322"/>
      <c r="K115" s="337"/>
      <c r="L115" s="550"/>
      <c r="M115" s="386"/>
      <c r="N115" s="307"/>
      <c r="O115" s="387"/>
      <c r="P115" s="478">
        <f t="shared" si="22"/>
        <v>5</v>
      </c>
      <c r="Q115" s="478">
        <f t="shared" si="23"/>
        <v>12</v>
      </c>
      <c r="R115" s="546">
        <f t="shared" si="24"/>
        <v>17</v>
      </c>
      <c r="S115" s="553"/>
      <c r="T115" s="554"/>
      <c r="U115" s="552"/>
      <c r="V115" s="309">
        <f t="shared" si="26"/>
        <v>5</v>
      </c>
      <c r="W115" s="307">
        <f t="shared" si="26"/>
        <v>12</v>
      </c>
      <c r="X115" s="507">
        <f t="shared" si="20"/>
        <v>17</v>
      </c>
    </row>
    <row r="116" spans="2:24" ht="29.25" customHeight="1">
      <c r="B116" s="352" t="s">
        <v>151</v>
      </c>
      <c r="C116" s="320" t="s">
        <v>386</v>
      </c>
      <c r="D116" s="322">
        <v>6</v>
      </c>
      <c r="E116" s="307">
        <v>6</v>
      </c>
      <c r="F116" s="507">
        <f t="shared" si="21"/>
        <v>12</v>
      </c>
      <c r="G116" s="386"/>
      <c r="H116" s="307"/>
      <c r="I116" s="387"/>
      <c r="J116" s="322"/>
      <c r="K116" s="337">
        <v>1</v>
      </c>
      <c r="L116" s="550">
        <f>+J116+K116</f>
        <v>1</v>
      </c>
      <c r="M116" s="760"/>
      <c r="N116" s="759"/>
      <c r="O116" s="387"/>
      <c r="P116" s="478">
        <f t="shared" si="22"/>
        <v>6</v>
      </c>
      <c r="Q116" s="478">
        <f t="shared" si="23"/>
        <v>7</v>
      </c>
      <c r="R116" s="546">
        <f t="shared" si="24"/>
        <v>13</v>
      </c>
      <c r="S116" s="761"/>
      <c r="T116" s="762"/>
      <c r="U116" s="552"/>
      <c r="V116" s="309">
        <f t="shared" si="26"/>
        <v>6</v>
      </c>
      <c r="W116" s="307">
        <f t="shared" si="26"/>
        <v>7</v>
      </c>
      <c r="X116" s="507">
        <f t="shared" si="20"/>
        <v>13</v>
      </c>
    </row>
    <row r="117" spans="2:24" ht="29.25" customHeight="1">
      <c r="B117" s="352"/>
      <c r="C117" s="320" t="s">
        <v>337</v>
      </c>
      <c r="D117" s="322">
        <v>28</v>
      </c>
      <c r="E117" s="307">
        <v>36</v>
      </c>
      <c r="F117" s="507">
        <f t="shared" si="21"/>
        <v>64</v>
      </c>
      <c r="G117" s="386"/>
      <c r="H117" s="307"/>
      <c r="I117" s="387"/>
      <c r="J117" s="322"/>
      <c r="K117" s="337">
        <v>9</v>
      </c>
      <c r="L117" s="550">
        <f>+J117+K117</f>
        <v>9</v>
      </c>
      <c r="M117" s="386"/>
      <c r="N117" s="307"/>
      <c r="O117" s="387"/>
      <c r="P117" s="478">
        <f t="shared" si="22"/>
        <v>28</v>
      </c>
      <c r="Q117" s="478">
        <f t="shared" si="23"/>
        <v>45</v>
      </c>
      <c r="R117" s="546">
        <f t="shared" si="24"/>
        <v>73</v>
      </c>
      <c r="S117" s="553"/>
      <c r="T117" s="554"/>
      <c r="U117" s="552"/>
      <c r="V117" s="309">
        <f t="shared" si="26"/>
        <v>28</v>
      </c>
      <c r="W117" s="307">
        <f t="shared" si="26"/>
        <v>45</v>
      </c>
      <c r="X117" s="507">
        <f t="shared" si="20"/>
        <v>73</v>
      </c>
    </row>
    <row r="118" spans="2:24" ht="29.25" customHeight="1">
      <c r="B118" s="317"/>
      <c r="C118" s="320" t="s">
        <v>360</v>
      </c>
      <c r="D118" s="322"/>
      <c r="E118" s="307"/>
      <c r="F118" s="507"/>
      <c r="G118" s="386"/>
      <c r="H118" s="307"/>
      <c r="I118" s="387"/>
      <c r="J118" s="322"/>
      <c r="K118" s="337">
        <v>2</v>
      </c>
      <c r="L118" s="550">
        <f>+J118+K118</f>
        <v>2</v>
      </c>
      <c r="M118" s="386"/>
      <c r="N118" s="307"/>
      <c r="O118" s="387"/>
      <c r="P118" s="478">
        <f t="shared" si="22"/>
        <v>0</v>
      </c>
      <c r="Q118" s="478">
        <f t="shared" si="23"/>
        <v>2</v>
      </c>
      <c r="R118" s="546">
        <f t="shared" si="24"/>
        <v>2</v>
      </c>
      <c r="S118" s="553"/>
      <c r="T118" s="554"/>
      <c r="U118" s="552"/>
      <c r="V118" s="309">
        <f t="shared" si="26"/>
        <v>0</v>
      </c>
      <c r="W118" s="307">
        <f t="shared" si="26"/>
        <v>2</v>
      </c>
      <c r="X118" s="507">
        <f t="shared" si="20"/>
        <v>2</v>
      </c>
    </row>
    <row r="119" spans="2:24" ht="29.25" customHeight="1">
      <c r="B119" s="317"/>
      <c r="C119" s="320" t="s">
        <v>248</v>
      </c>
      <c r="D119" s="322"/>
      <c r="E119" s="307"/>
      <c r="F119" s="507"/>
      <c r="G119" s="386"/>
      <c r="H119" s="307"/>
      <c r="I119" s="387"/>
      <c r="J119" s="322">
        <v>55</v>
      </c>
      <c r="K119" s="337">
        <v>7</v>
      </c>
      <c r="L119" s="550">
        <f>+J119+K119</f>
        <v>62</v>
      </c>
      <c r="M119" s="386"/>
      <c r="N119" s="307"/>
      <c r="O119" s="387"/>
      <c r="P119" s="478">
        <f t="shared" si="22"/>
        <v>55</v>
      </c>
      <c r="Q119" s="478">
        <f t="shared" si="23"/>
        <v>7</v>
      </c>
      <c r="R119" s="546">
        <f t="shared" si="24"/>
        <v>62</v>
      </c>
      <c r="S119" s="553"/>
      <c r="T119" s="554"/>
      <c r="U119" s="552"/>
      <c r="V119" s="309">
        <f t="shared" si="26"/>
        <v>55</v>
      </c>
      <c r="W119" s="307">
        <f t="shared" si="26"/>
        <v>7</v>
      </c>
      <c r="X119" s="507">
        <f t="shared" si="20"/>
        <v>62</v>
      </c>
    </row>
    <row r="120" spans="2:24" ht="29.25" customHeight="1" thickBot="1">
      <c r="B120" s="317"/>
      <c r="C120" s="321" t="s">
        <v>241</v>
      </c>
      <c r="D120" s="557">
        <v>1</v>
      </c>
      <c r="E120" s="483"/>
      <c r="F120" s="563">
        <f>+D120+E120</f>
        <v>1</v>
      </c>
      <c r="G120" s="386"/>
      <c r="H120" s="307"/>
      <c r="I120" s="481"/>
      <c r="J120" s="557">
        <v>39</v>
      </c>
      <c r="K120" s="558">
        <v>41</v>
      </c>
      <c r="L120" s="559">
        <f>J120+K120</f>
        <v>80</v>
      </c>
      <c r="M120" s="386"/>
      <c r="N120" s="307"/>
      <c r="O120" s="481"/>
      <c r="P120" s="478">
        <f t="shared" si="22"/>
        <v>40</v>
      </c>
      <c r="Q120" s="478">
        <f t="shared" si="23"/>
        <v>41</v>
      </c>
      <c r="R120" s="546">
        <f t="shared" si="24"/>
        <v>81</v>
      </c>
      <c r="S120" s="560"/>
      <c r="T120" s="561"/>
      <c r="U120" s="562"/>
      <c r="V120" s="482">
        <f t="shared" si="26"/>
        <v>40</v>
      </c>
      <c r="W120" s="483">
        <f t="shared" si="26"/>
        <v>41</v>
      </c>
      <c r="X120" s="563">
        <f t="shared" si="20"/>
        <v>81</v>
      </c>
    </row>
    <row r="121" spans="2:25" ht="29.25" customHeight="1" thickBot="1">
      <c r="B121" s="318"/>
      <c r="C121" s="298" t="s">
        <v>21</v>
      </c>
      <c r="D121" s="564">
        <f aca="true" t="shared" si="27" ref="D121:X121">SUM(D93:D120)</f>
        <v>591</v>
      </c>
      <c r="E121" s="564">
        <f t="shared" si="27"/>
        <v>545</v>
      </c>
      <c r="F121" s="564">
        <f t="shared" si="27"/>
        <v>1136</v>
      </c>
      <c r="G121" s="300">
        <f t="shared" si="27"/>
        <v>0</v>
      </c>
      <c r="H121" s="300">
        <f t="shared" si="27"/>
        <v>0</v>
      </c>
      <c r="I121" s="300">
        <f t="shared" si="27"/>
        <v>0</v>
      </c>
      <c r="J121" s="564">
        <f t="shared" si="27"/>
        <v>156</v>
      </c>
      <c r="K121" s="564">
        <f t="shared" si="27"/>
        <v>181</v>
      </c>
      <c r="L121" s="564">
        <f t="shared" si="27"/>
        <v>337</v>
      </c>
      <c r="M121" s="300">
        <f t="shared" si="27"/>
        <v>28</v>
      </c>
      <c r="N121" s="300">
        <f t="shared" si="27"/>
        <v>92</v>
      </c>
      <c r="O121" s="300">
        <f t="shared" si="27"/>
        <v>120</v>
      </c>
      <c r="P121" s="300">
        <f t="shared" si="27"/>
        <v>775</v>
      </c>
      <c r="Q121" s="300">
        <f t="shared" si="27"/>
        <v>818</v>
      </c>
      <c r="R121" s="300">
        <f t="shared" si="27"/>
        <v>1593</v>
      </c>
      <c r="S121" s="564">
        <f t="shared" si="27"/>
        <v>143</v>
      </c>
      <c r="T121" s="564">
        <f t="shared" si="27"/>
        <v>235</v>
      </c>
      <c r="U121" s="564">
        <f t="shared" si="27"/>
        <v>378</v>
      </c>
      <c r="V121" s="564">
        <f t="shared" si="27"/>
        <v>918</v>
      </c>
      <c r="W121" s="564">
        <f t="shared" si="27"/>
        <v>1053</v>
      </c>
      <c r="X121" s="565">
        <f t="shared" si="27"/>
        <v>1971</v>
      </c>
      <c r="Y121" s="151"/>
    </row>
    <row r="122" spans="2:25" ht="29.25" customHeight="1">
      <c r="B122" s="284"/>
      <c r="C122" s="287"/>
      <c r="D122" s="286"/>
      <c r="E122" s="286"/>
      <c r="F122" s="286"/>
      <c r="G122" s="288"/>
      <c r="H122" s="288"/>
      <c r="I122" s="288"/>
      <c r="J122" s="285"/>
      <c r="K122" s="285"/>
      <c r="L122" s="285"/>
      <c r="M122" s="285"/>
      <c r="N122" s="285"/>
      <c r="O122" s="285"/>
      <c r="P122" s="286"/>
      <c r="Q122" s="286"/>
      <c r="R122" s="286"/>
      <c r="S122" s="285"/>
      <c r="T122" s="285"/>
      <c r="U122" s="285"/>
      <c r="V122" s="285"/>
      <c r="W122" s="285"/>
      <c r="X122" s="285"/>
      <c r="Y122" s="151"/>
    </row>
    <row r="123" spans="2:25" ht="30" customHeight="1">
      <c r="B123" s="849" t="s">
        <v>11</v>
      </c>
      <c r="C123" s="849"/>
      <c r="D123" s="849"/>
      <c r="E123" s="849"/>
      <c r="F123" s="849"/>
      <c r="G123" s="849"/>
      <c r="H123" s="849"/>
      <c r="I123" s="849"/>
      <c r="J123" s="849"/>
      <c r="K123" s="849"/>
      <c r="L123" s="849"/>
      <c r="M123" s="849"/>
      <c r="N123" s="849"/>
      <c r="O123" s="849"/>
      <c r="P123" s="849"/>
      <c r="Q123" s="849"/>
      <c r="R123" s="849"/>
      <c r="S123" s="849"/>
      <c r="T123" s="849"/>
      <c r="U123" s="849"/>
      <c r="V123" s="849"/>
      <c r="W123" s="849"/>
      <c r="X123" s="849"/>
      <c r="Y123" s="151"/>
    </row>
    <row r="124" spans="2:25" ht="30" customHeight="1">
      <c r="B124" s="849" t="s">
        <v>0</v>
      </c>
      <c r="C124" s="849"/>
      <c r="D124" s="849"/>
      <c r="E124" s="849"/>
      <c r="F124" s="849"/>
      <c r="G124" s="849"/>
      <c r="H124" s="849"/>
      <c r="I124" s="849"/>
      <c r="J124" s="849"/>
      <c r="K124" s="849"/>
      <c r="L124" s="849"/>
      <c r="M124" s="849"/>
      <c r="N124" s="849"/>
      <c r="O124" s="849"/>
      <c r="P124" s="849"/>
      <c r="Q124" s="849"/>
      <c r="R124" s="849"/>
      <c r="S124" s="849"/>
      <c r="T124" s="849"/>
      <c r="U124" s="849"/>
      <c r="V124" s="849"/>
      <c r="W124" s="849"/>
      <c r="X124" s="849"/>
      <c r="Y124" s="151"/>
    </row>
    <row r="125" spans="2:25" ht="30" customHeight="1" thickBot="1">
      <c r="B125" s="848" t="s">
        <v>373</v>
      </c>
      <c r="C125" s="848"/>
      <c r="D125" s="848"/>
      <c r="E125" s="848"/>
      <c r="F125" s="848"/>
      <c r="G125" s="848"/>
      <c r="H125" s="848"/>
      <c r="I125" s="848"/>
      <c r="J125" s="848"/>
      <c r="K125" s="848"/>
      <c r="L125" s="848"/>
      <c r="M125" s="848"/>
      <c r="N125" s="848"/>
      <c r="O125" s="848"/>
      <c r="P125" s="848"/>
      <c r="Q125" s="848"/>
      <c r="R125" s="848"/>
      <c r="S125" s="848"/>
      <c r="T125" s="848"/>
      <c r="U125" s="848"/>
      <c r="V125" s="848"/>
      <c r="W125" s="848"/>
      <c r="X125" s="848"/>
      <c r="Y125" s="151"/>
    </row>
    <row r="126" spans="2:25" ht="30" customHeight="1" thickBot="1">
      <c r="B126" s="868" t="s">
        <v>17</v>
      </c>
      <c r="C126" s="869"/>
      <c r="D126" s="861" t="s">
        <v>19</v>
      </c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3"/>
      <c r="S126" s="870" t="s">
        <v>20</v>
      </c>
      <c r="T126" s="853"/>
      <c r="U126" s="854"/>
      <c r="V126" s="850" t="s">
        <v>23</v>
      </c>
      <c r="W126" s="851"/>
      <c r="X126" s="852"/>
      <c r="Y126" s="151"/>
    </row>
    <row r="127" spans="2:25" ht="30" customHeight="1" thickBot="1">
      <c r="B127" s="338" t="s">
        <v>18</v>
      </c>
      <c r="C127" s="339"/>
      <c r="D127" s="861" t="s">
        <v>29</v>
      </c>
      <c r="E127" s="862"/>
      <c r="F127" s="863"/>
      <c r="G127" s="861" t="s">
        <v>28</v>
      </c>
      <c r="H127" s="862"/>
      <c r="I127" s="872"/>
      <c r="J127" s="861" t="s">
        <v>240</v>
      </c>
      <c r="K127" s="862"/>
      <c r="L127" s="872"/>
      <c r="M127" s="861" t="s">
        <v>239</v>
      </c>
      <c r="N127" s="862"/>
      <c r="O127" s="872"/>
      <c r="P127" s="861" t="s">
        <v>21</v>
      </c>
      <c r="Q127" s="862"/>
      <c r="R127" s="863"/>
      <c r="S127" s="855"/>
      <c r="T127" s="856"/>
      <c r="U127" s="857"/>
      <c r="V127" s="858" t="s">
        <v>21</v>
      </c>
      <c r="W127" s="859"/>
      <c r="X127" s="860"/>
      <c r="Y127" s="151"/>
    </row>
    <row r="128" spans="2:25" ht="30" customHeight="1" thickBot="1">
      <c r="B128" s="340"/>
      <c r="C128" s="452" t="s">
        <v>22</v>
      </c>
      <c r="D128" s="451" t="s">
        <v>5</v>
      </c>
      <c r="E128" s="341" t="s">
        <v>6</v>
      </c>
      <c r="F128" s="342" t="s">
        <v>7</v>
      </c>
      <c r="G128" s="448" t="s">
        <v>5</v>
      </c>
      <c r="H128" s="348" t="s">
        <v>6</v>
      </c>
      <c r="I128" s="342" t="s">
        <v>7</v>
      </c>
      <c r="J128" s="449" t="s">
        <v>5</v>
      </c>
      <c r="K128" s="349" t="s">
        <v>6</v>
      </c>
      <c r="L128" s="450" t="s">
        <v>7</v>
      </c>
      <c r="M128" s="448" t="s">
        <v>5</v>
      </c>
      <c r="N128" s="348" t="s">
        <v>6</v>
      </c>
      <c r="O128" s="342" t="s">
        <v>7</v>
      </c>
      <c r="P128" s="452" t="s">
        <v>5</v>
      </c>
      <c r="Q128" s="341" t="s">
        <v>6</v>
      </c>
      <c r="R128" s="342" t="s">
        <v>7</v>
      </c>
      <c r="S128" s="452" t="s">
        <v>5</v>
      </c>
      <c r="T128" s="341" t="s">
        <v>6</v>
      </c>
      <c r="U128" s="342" t="s">
        <v>7</v>
      </c>
      <c r="V128" s="451" t="s">
        <v>5</v>
      </c>
      <c r="W128" s="341" t="s">
        <v>6</v>
      </c>
      <c r="X128" s="351" t="s">
        <v>7</v>
      </c>
      <c r="Y128" s="151"/>
    </row>
    <row r="129" spans="2:25" ht="29.25" customHeight="1">
      <c r="B129" s="290"/>
      <c r="C129" s="326" t="s">
        <v>186</v>
      </c>
      <c r="D129" s="484">
        <v>7</v>
      </c>
      <c r="E129" s="485">
        <v>2</v>
      </c>
      <c r="F129" s="486">
        <f>SUM(D129:E129)</f>
        <v>9</v>
      </c>
      <c r="G129" s="468"/>
      <c r="H129" s="469"/>
      <c r="I129" s="470"/>
      <c r="J129" s="480"/>
      <c r="K129" s="469"/>
      <c r="L129" s="470"/>
      <c r="M129" s="480"/>
      <c r="N129" s="469"/>
      <c r="O129" s="470"/>
      <c r="P129" s="487">
        <f>+D129+G129+J129+M129</f>
        <v>7</v>
      </c>
      <c r="Q129" s="488">
        <f>+E129+H129+K129+N129</f>
        <v>2</v>
      </c>
      <c r="R129" s="479">
        <f>+P129+Q129</f>
        <v>9</v>
      </c>
      <c r="S129" s="489">
        <v>4</v>
      </c>
      <c r="T129" s="490">
        <v>10</v>
      </c>
      <c r="U129" s="470">
        <f>SUM(S129:T129)</f>
        <v>14</v>
      </c>
      <c r="V129" s="491">
        <f>+P129+S129</f>
        <v>11</v>
      </c>
      <c r="W129" s="492">
        <f aca="true" t="shared" si="28" ref="W129:W159">+Q129+T129</f>
        <v>12</v>
      </c>
      <c r="X129" s="470">
        <f aca="true" t="shared" si="29" ref="X129:X159">SUM(V129:W129)</f>
        <v>23</v>
      </c>
      <c r="Y129" s="151"/>
    </row>
    <row r="130" spans="2:26" s="151" customFormat="1" ht="29.25" customHeight="1">
      <c r="B130" s="290"/>
      <c r="C130" s="327" t="s">
        <v>194</v>
      </c>
      <c r="D130" s="579"/>
      <c r="E130" s="307">
        <v>1</v>
      </c>
      <c r="F130" s="486">
        <f>SUM(D130:E130)</f>
        <v>1</v>
      </c>
      <c r="G130" s="322"/>
      <c r="H130" s="337"/>
      <c r="I130" s="470"/>
      <c r="J130" s="386"/>
      <c r="K130" s="337"/>
      <c r="L130" s="470"/>
      <c r="M130" s="386"/>
      <c r="N130" s="337"/>
      <c r="O130" s="470"/>
      <c r="P130" s="487"/>
      <c r="Q130" s="488">
        <f>+E130+H130+K130+N130</f>
        <v>1</v>
      </c>
      <c r="R130" s="479">
        <f>+P130+Q130</f>
        <v>1</v>
      </c>
      <c r="S130" s="489">
        <v>1</v>
      </c>
      <c r="T130" s="490"/>
      <c r="U130" s="470">
        <f aca="true" t="shared" si="30" ref="U130:U159">SUM(S130:T130)</f>
        <v>1</v>
      </c>
      <c r="V130" s="491">
        <f>+P130+S130</f>
        <v>1</v>
      </c>
      <c r="W130" s="492">
        <f t="shared" si="28"/>
        <v>1</v>
      </c>
      <c r="X130" s="470">
        <f t="shared" si="29"/>
        <v>2</v>
      </c>
      <c r="Z130"/>
    </row>
    <row r="131" spans="2:24" s="151" customFormat="1" ht="29.25" customHeight="1">
      <c r="B131" s="290"/>
      <c r="C131" s="327" t="s">
        <v>185</v>
      </c>
      <c r="D131" s="489"/>
      <c r="E131" s="493">
        <v>1</v>
      </c>
      <c r="F131" s="486">
        <f aca="true" t="shared" si="31" ref="F131:F157">SUM(D131:E131)</f>
        <v>1</v>
      </c>
      <c r="G131" s="322"/>
      <c r="H131" s="337"/>
      <c r="I131" s="470"/>
      <c r="J131" s="386"/>
      <c r="K131" s="337"/>
      <c r="L131" s="470"/>
      <c r="M131" s="386"/>
      <c r="N131" s="337"/>
      <c r="O131" s="470"/>
      <c r="P131" s="487"/>
      <c r="Q131" s="488">
        <f aca="true" t="shared" si="32" ref="P131:Q157">+E131+H131+K131+N131</f>
        <v>1</v>
      </c>
      <c r="R131" s="479">
        <f>+P131+Q131</f>
        <v>1</v>
      </c>
      <c r="S131" s="489">
        <v>3</v>
      </c>
      <c r="T131" s="490">
        <v>6</v>
      </c>
      <c r="U131" s="470">
        <f t="shared" si="30"/>
        <v>9</v>
      </c>
      <c r="V131" s="491">
        <f aca="true" t="shared" si="33" ref="V131:V159">+P131+S131</f>
        <v>3</v>
      </c>
      <c r="W131" s="492">
        <f t="shared" si="28"/>
        <v>7</v>
      </c>
      <c r="X131" s="470">
        <f t="shared" si="29"/>
        <v>10</v>
      </c>
    </row>
    <row r="132" spans="2:24" s="151" customFormat="1" ht="29.25" customHeight="1">
      <c r="B132" s="290"/>
      <c r="C132" s="327" t="s">
        <v>193</v>
      </c>
      <c r="D132" s="579"/>
      <c r="E132" s="580"/>
      <c r="F132" s="486"/>
      <c r="G132" s="322"/>
      <c r="H132" s="337"/>
      <c r="I132" s="470"/>
      <c r="J132" s="386"/>
      <c r="K132" s="337"/>
      <c r="L132" s="470"/>
      <c r="M132" s="386"/>
      <c r="N132" s="337"/>
      <c r="O132" s="470"/>
      <c r="P132" s="487"/>
      <c r="Q132" s="488"/>
      <c r="R132" s="479"/>
      <c r="S132" s="489">
        <v>2</v>
      </c>
      <c r="T132" s="490">
        <v>7</v>
      </c>
      <c r="U132" s="470">
        <f t="shared" si="30"/>
        <v>9</v>
      </c>
      <c r="V132" s="491">
        <f t="shared" si="33"/>
        <v>2</v>
      </c>
      <c r="W132" s="492">
        <f t="shared" si="28"/>
        <v>7</v>
      </c>
      <c r="X132" s="470">
        <f t="shared" si="29"/>
        <v>9</v>
      </c>
    </row>
    <row r="133" spans="2:24" s="151" customFormat="1" ht="29.25" customHeight="1">
      <c r="B133" s="325"/>
      <c r="C133" s="327" t="s">
        <v>187</v>
      </c>
      <c r="D133" s="489">
        <v>5</v>
      </c>
      <c r="E133" s="493"/>
      <c r="F133" s="486">
        <f t="shared" si="31"/>
        <v>5</v>
      </c>
      <c r="G133" s="322"/>
      <c r="H133" s="337"/>
      <c r="I133" s="470"/>
      <c r="J133" s="386"/>
      <c r="K133" s="337"/>
      <c r="L133" s="470"/>
      <c r="M133" s="386"/>
      <c r="N133" s="337"/>
      <c r="O133" s="470"/>
      <c r="P133" s="487">
        <f t="shared" si="32"/>
        <v>5</v>
      </c>
      <c r="Q133" s="488"/>
      <c r="R133" s="479">
        <f aca="true" t="shared" si="34" ref="R133:R157">+P133+Q133</f>
        <v>5</v>
      </c>
      <c r="S133" s="489">
        <v>8</v>
      </c>
      <c r="T133" s="490">
        <v>18</v>
      </c>
      <c r="U133" s="470">
        <f t="shared" si="30"/>
        <v>26</v>
      </c>
      <c r="V133" s="491">
        <f t="shared" si="33"/>
        <v>13</v>
      </c>
      <c r="W133" s="492">
        <f t="shared" si="28"/>
        <v>18</v>
      </c>
      <c r="X133" s="470">
        <f t="shared" si="29"/>
        <v>31</v>
      </c>
    </row>
    <row r="134" spans="2:24" s="151" customFormat="1" ht="29.25" customHeight="1">
      <c r="B134" s="325"/>
      <c r="C134" s="327" t="s">
        <v>195</v>
      </c>
      <c r="D134" s="489">
        <v>3</v>
      </c>
      <c r="E134" s="493"/>
      <c r="F134" s="486">
        <f t="shared" si="31"/>
        <v>3</v>
      </c>
      <c r="G134" s="322"/>
      <c r="H134" s="337"/>
      <c r="I134" s="470"/>
      <c r="J134" s="386"/>
      <c r="K134" s="337"/>
      <c r="L134" s="470"/>
      <c r="M134" s="386"/>
      <c r="N134" s="337"/>
      <c r="O134" s="470"/>
      <c r="P134" s="487">
        <f t="shared" si="32"/>
        <v>3</v>
      </c>
      <c r="Q134" s="488"/>
      <c r="R134" s="479">
        <f t="shared" si="34"/>
        <v>3</v>
      </c>
      <c r="S134" s="535"/>
      <c r="T134" s="581"/>
      <c r="U134" s="470"/>
      <c r="V134" s="491">
        <f t="shared" si="33"/>
        <v>3</v>
      </c>
      <c r="W134" s="492">
        <f t="shared" si="28"/>
        <v>0</v>
      </c>
      <c r="X134" s="470">
        <f t="shared" si="29"/>
        <v>3</v>
      </c>
    </row>
    <row r="135" spans="2:25" s="151" customFormat="1" ht="29.25" customHeight="1">
      <c r="B135" s="292"/>
      <c r="C135" s="327" t="s">
        <v>190</v>
      </c>
      <c r="D135" s="489">
        <v>1</v>
      </c>
      <c r="E135" s="493">
        <v>4</v>
      </c>
      <c r="F135" s="486">
        <f t="shared" si="31"/>
        <v>5</v>
      </c>
      <c r="G135" s="322"/>
      <c r="H135" s="337"/>
      <c r="I135" s="470"/>
      <c r="J135" s="386"/>
      <c r="K135" s="337"/>
      <c r="L135" s="470"/>
      <c r="M135" s="386"/>
      <c r="N135" s="337"/>
      <c r="O135" s="470"/>
      <c r="P135" s="487">
        <f t="shared" si="32"/>
        <v>1</v>
      </c>
      <c r="Q135" s="488">
        <f t="shared" si="32"/>
        <v>4</v>
      </c>
      <c r="R135" s="479">
        <f t="shared" si="34"/>
        <v>5</v>
      </c>
      <c r="S135" s="489">
        <v>1</v>
      </c>
      <c r="T135" s="490">
        <v>2</v>
      </c>
      <c r="U135" s="470">
        <f t="shared" si="30"/>
        <v>3</v>
      </c>
      <c r="V135" s="491">
        <f t="shared" si="33"/>
        <v>2</v>
      </c>
      <c r="W135" s="492">
        <f t="shared" si="28"/>
        <v>6</v>
      </c>
      <c r="X135" s="470">
        <f t="shared" si="29"/>
        <v>8</v>
      </c>
      <c r="Y135"/>
    </row>
    <row r="136" spans="2:24" s="151" customFormat="1" ht="29.25" customHeight="1">
      <c r="B136" s="292" t="s">
        <v>192</v>
      </c>
      <c r="C136" s="327" t="s">
        <v>188</v>
      </c>
      <c r="D136" s="489">
        <v>4</v>
      </c>
      <c r="E136" s="493">
        <v>1</v>
      </c>
      <c r="F136" s="486">
        <f t="shared" si="31"/>
        <v>5</v>
      </c>
      <c r="G136" s="322"/>
      <c r="H136" s="337"/>
      <c r="I136" s="470"/>
      <c r="J136" s="386"/>
      <c r="K136" s="337"/>
      <c r="L136" s="470"/>
      <c r="M136" s="386"/>
      <c r="N136" s="337"/>
      <c r="O136" s="470"/>
      <c r="P136" s="487">
        <f t="shared" si="32"/>
        <v>4</v>
      </c>
      <c r="Q136" s="488">
        <f t="shared" si="32"/>
        <v>1</v>
      </c>
      <c r="R136" s="479">
        <f t="shared" si="34"/>
        <v>5</v>
      </c>
      <c r="S136" s="489">
        <v>10</v>
      </c>
      <c r="T136" s="490">
        <v>4</v>
      </c>
      <c r="U136" s="470">
        <f t="shared" si="30"/>
        <v>14</v>
      </c>
      <c r="V136" s="491">
        <f t="shared" si="33"/>
        <v>14</v>
      </c>
      <c r="W136" s="492">
        <f t="shared" si="28"/>
        <v>5</v>
      </c>
      <c r="X136" s="470">
        <f t="shared" si="29"/>
        <v>19</v>
      </c>
    </row>
    <row r="137" spans="2:25" s="151" customFormat="1" ht="29.25" customHeight="1">
      <c r="B137" s="292"/>
      <c r="C137" s="327" t="s">
        <v>189</v>
      </c>
      <c r="D137" s="489">
        <v>1</v>
      </c>
      <c r="E137" s="493">
        <v>1</v>
      </c>
      <c r="F137" s="486">
        <f t="shared" si="31"/>
        <v>2</v>
      </c>
      <c r="G137" s="322"/>
      <c r="H137" s="337"/>
      <c r="I137" s="470"/>
      <c r="J137" s="386"/>
      <c r="K137" s="337"/>
      <c r="L137" s="470"/>
      <c r="M137" s="386"/>
      <c r="N137" s="337"/>
      <c r="O137" s="470"/>
      <c r="P137" s="487">
        <f t="shared" si="32"/>
        <v>1</v>
      </c>
      <c r="Q137" s="488">
        <f t="shared" si="32"/>
        <v>1</v>
      </c>
      <c r="R137" s="479">
        <f t="shared" si="34"/>
        <v>2</v>
      </c>
      <c r="S137" s="489">
        <v>5</v>
      </c>
      <c r="T137" s="490">
        <v>6</v>
      </c>
      <c r="U137" s="470">
        <f t="shared" si="30"/>
        <v>11</v>
      </c>
      <c r="V137" s="491">
        <f t="shared" si="33"/>
        <v>6</v>
      </c>
      <c r="W137" s="492">
        <f t="shared" si="28"/>
        <v>7</v>
      </c>
      <c r="X137" s="470">
        <f t="shared" si="29"/>
        <v>13</v>
      </c>
      <c r="Y137"/>
    </row>
    <row r="138" spans="2:24" s="151" customFormat="1" ht="29.25" customHeight="1">
      <c r="B138" s="292"/>
      <c r="C138" s="327" t="s">
        <v>191</v>
      </c>
      <c r="D138" s="489">
        <v>3</v>
      </c>
      <c r="E138" s="493">
        <v>3</v>
      </c>
      <c r="F138" s="486">
        <f t="shared" si="31"/>
        <v>6</v>
      </c>
      <c r="G138" s="322"/>
      <c r="H138" s="337"/>
      <c r="I138" s="470"/>
      <c r="J138" s="386"/>
      <c r="K138" s="337"/>
      <c r="L138" s="470"/>
      <c r="M138" s="386"/>
      <c r="N138" s="337"/>
      <c r="O138" s="470"/>
      <c r="P138" s="487">
        <f t="shared" si="32"/>
        <v>3</v>
      </c>
      <c r="Q138" s="488">
        <f t="shared" si="32"/>
        <v>3</v>
      </c>
      <c r="R138" s="479">
        <f t="shared" si="34"/>
        <v>6</v>
      </c>
      <c r="S138" s="489">
        <v>2</v>
      </c>
      <c r="T138" s="490">
        <v>4</v>
      </c>
      <c r="U138" s="470">
        <f t="shared" si="30"/>
        <v>6</v>
      </c>
      <c r="V138" s="491">
        <f t="shared" si="33"/>
        <v>5</v>
      </c>
      <c r="W138" s="492">
        <f t="shared" si="28"/>
        <v>7</v>
      </c>
      <c r="X138" s="470">
        <f t="shared" si="29"/>
        <v>12</v>
      </c>
    </row>
    <row r="139" spans="2:25" ht="29.25" customHeight="1">
      <c r="B139" s="292"/>
      <c r="C139" s="327" t="s">
        <v>304</v>
      </c>
      <c r="D139" s="579"/>
      <c r="E139" s="580"/>
      <c r="F139" s="486"/>
      <c r="G139" s="322"/>
      <c r="H139" s="337"/>
      <c r="I139" s="470"/>
      <c r="J139" s="386"/>
      <c r="K139" s="337"/>
      <c r="L139" s="470"/>
      <c r="M139" s="386"/>
      <c r="N139" s="337"/>
      <c r="O139" s="470"/>
      <c r="P139" s="487"/>
      <c r="Q139" s="488"/>
      <c r="R139" s="479"/>
      <c r="S139" s="489">
        <v>3</v>
      </c>
      <c r="T139" s="490">
        <v>7</v>
      </c>
      <c r="U139" s="470">
        <f t="shared" si="30"/>
        <v>10</v>
      </c>
      <c r="V139" s="491">
        <f t="shared" si="33"/>
        <v>3</v>
      </c>
      <c r="W139" s="492">
        <f t="shared" si="28"/>
        <v>7</v>
      </c>
      <c r="X139" s="470">
        <f t="shared" si="29"/>
        <v>10</v>
      </c>
      <c r="Y139" s="151"/>
    </row>
    <row r="140" spans="2:24" s="151" customFormat="1" ht="29.25" customHeight="1">
      <c r="B140" s="292"/>
      <c r="C140" s="327" t="s">
        <v>199</v>
      </c>
      <c r="D140" s="579"/>
      <c r="E140" s="580"/>
      <c r="F140" s="486"/>
      <c r="G140" s="322"/>
      <c r="H140" s="337"/>
      <c r="I140" s="470"/>
      <c r="J140" s="386"/>
      <c r="K140" s="337"/>
      <c r="L140" s="470"/>
      <c r="M140" s="386"/>
      <c r="N140" s="337"/>
      <c r="O140" s="470"/>
      <c r="P140" s="487"/>
      <c r="Q140" s="488"/>
      <c r="R140" s="479"/>
      <c r="S140" s="386">
        <v>1</v>
      </c>
      <c r="T140" s="490">
        <v>1</v>
      </c>
      <c r="U140" s="470">
        <f t="shared" si="30"/>
        <v>2</v>
      </c>
      <c r="V140" s="491">
        <f t="shared" si="33"/>
        <v>1</v>
      </c>
      <c r="W140" s="492">
        <f t="shared" si="28"/>
        <v>1</v>
      </c>
      <c r="X140" s="470">
        <f t="shared" si="29"/>
        <v>2</v>
      </c>
    </row>
    <row r="141" spans="2:24" s="151" customFormat="1" ht="29.25" customHeight="1">
      <c r="B141" s="292" t="s">
        <v>145</v>
      </c>
      <c r="C141" s="327" t="s">
        <v>201</v>
      </c>
      <c r="D141" s="579"/>
      <c r="E141" s="580"/>
      <c r="F141" s="486"/>
      <c r="G141" s="322"/>
      <c r="H141" s="337"/>
      <c r="I141" s="470"/>
      <c r="J141" s="386"/>
      <c r="K141" s="337"/>
      <c r="L141" s="470"/>
      <c r="M141" s="386"/>
      <c r="N141" s="337"/>
      <c r="O141" s="470"/>
      <c r="P141" s="487"/>
      <c r="Q141" s="488"/>
      <c r="R141" s="479"/>
      <c r="S141" s="489">
        <v>2</v>
      </c>
      <c r="T141" s="490">
        <v>1</v>
      </c>
      <c r="U141" s="470">
        <f t="shared" si="30"/>
        <v>3</v>
      </c>
      <c r="V141" s="491">
        <f t="shared" si="33"/>
        <v>2</v>
      </c>
      <c r="W141" s="492">
        <f t="shared" si="28"/>
        <v>1</v>
      </c>
      <c r="X141" s="470">
        <f t="shared" si="29"/>
        <v>3</v>
      </c>
    </row>
    <row r="142" spans="2:24" s="151" customFormat="1" ht="29.25" customHeight="1">
      <c r="B142" s="292"/>
      <c r="C142" s="327" t="s">
        <v>196</v>
      </c>
      <c r="D142" s="579"/>
      <c r="E142" s="580"/>
      <c r="F142" s="486"/>
      <c r="G142" s="322"/>
      <c r="H142" s="337"/>
      <c r="I142" s="470"/>
      <c r="J142" s="386"/>
      <c r="K142" s="337"/>
      <c r="L142" s="470"/>
      <c r="M142" s="386"/>
      <c r="N142" s="337"/>
      <c r="O142" s="470"/>
      <c r="P142" s="487"/>
      <c r="Q142" s="488"/>
      <c r="R142" s="479"/>
      <c r="S142" s="489">
        <v>2</v>
      </c>
      <c r="T142" s="490">
        <v>6</v>
      </c>
      <c r="U142" s="470">
        <f t="shared" si="30"/>
        <v>8</v>
      </c>
      <c r="V142" s="491">
        <f t="shared" si="33"/>
        <v>2</v>
      </c>
      <c r="W142" s="492">
        <f t="shared" si="28"/>
        <v>6</v>
      </c>
      <c r="X142" s="470">
        <f t="shared" si="29"/>
        <v>8</v>
      </c>
    </row>
    <row r="143" spans="2:24" s="151" customFormat="1" ht="29.25" customHeight="1">
      <c r="B143" s="292"/>
      <c r="C143" s="327" t="s">
        <v>200</v>
      </c>
      <c r="D143" s="579"/>
      <c r="E143" s="580"/>
      <c r="F143" s="486"/>
      <c r="G143" s="322"/>
      <c r="H143" s="337"/>
      <c r="I143" s="470"/>
      <c r="J143" s="386"/>
      <c r="K143" s="337"/>
      <c r="L143" s="470"/>
      <c r="M143" s="386"/>
      <c r="N143" s="337"/>
      <c r="O143" s="470"/>
      <c r="P143" s="487"/>
      <c r="Q143" s="488"/>
      <c r="R143" s="479"/>
      <c r="S143" s="489">
        <v>1</v>
      </c>
      <c r="T143" s="490">
        <v>5</v>
      </c>
      <c r="U143" s="470">
        <f t="shared" si="30"/>
        <v>6</v>
      </c>
      <c r="V143" s="491">
        <f t="shared" si="33"/>
        <v>1</v>
      </c>
      <c r="W143" s="492">
        <f t="shared" si="28"/>
        <v>5</v>
      </c>
      <c r="X143" s="470">
        <f t="shared" si="29"/>
        <v>6</v>
      </c>
    </row>
    <row r="144" spans="2:24" s="151" customFormat="1" ht="29.25" customHeight="1">
      <c r="B144" s="292"/>
      <c r="C144" s="327" t="s">
        <v>198</v>
      </c>
      <c r="D144" s="579"/>
      <c r="E144" s="580"/>
      <c r="F144" s="486"/>
      <c r="G144" s="322"/>
      <c r="H144" s="337"/>
      <c r="I144" s="470"/>
      <c r="J144" s="386"/>
      <c r="K144" s="337"/>
      <c r="L144" s="470"/>
      <c r="M144" s="386"/>
      <c r="N144" s="337"/>
      <c r="O144" s="470"/>
      <c r="P144" s="487"/>
      <c r="Q144" s="488"/>
      <c r="R144" s="479"/>
      <c r="S144" s="489"/>
      <c r="T144" s="490">
        <v>2</v>
      </c>
      <c r="U144" s="470">
        <f t="shared" si="30"/>
        <v>2</v>
      </c>
      <c r="V144" s="491">
        <f t="shared" si="33"/>
        <v>0</v>
      </c>
      <c r="W144" s="492">
        <f t="shared" si="28"/>
        <v>2</v>
      </c>
      <c r="X144" s="470">
        <f t="shared" si="29"/>
        <v>2</v>
      </c>
    </row>
    <row r="145" spans="2:24" s="151" customFormat="1" ht="29.25" customHeight="1">
      <c r="B145" s="292"/>
      <c r="C145" s="327" t="s">
        <v>197</v>
      </c>
      <c r="D145" s="579"/>
      <c r="E145" s="580"/>
      <c r="F145" s="486"/>
      <c r="G145" s="322"/>
      <c r="H145" s="337"/>
      <c r="I145" s="470"/>
      <c r="J145" s="386"/>
      <c r="K145" s="337"/>
      <c r="L145" s="470"/>
      <c r="M145" s="386"/>
      <c r="N145" s="337"/>
      <c r="O145" s="470"/>
      <c r="P145" s="487"/>
      <c r="Q145" s="488"/>
      <c r="R145" s="479"/>
      <c r="S145" s="489">
        <v>3</v>
      </c>
      <c r="T145" s="490">
        <v>5</v>
      </c>
      <c r="U145" s="470">
        <f t="shared" si="30"/>
        <v>8</v>
      </c>
      <c r="V145" s="491">
        <f t="shared" si="33"/>
        <v>3</v>
      </c>
      <c r="W145" s="492">
        <f t="shared" si="28"/>
        <v>5</v>
      </c>
      <c r="X145" s="470">
        <f t="shared" si="29"/>
        <v>8</v>
      </c>
    </row>
    <row r="146" spans="2:24" s="151" customFormat="1" ht="29.25" customHeight="1">
      <c r="B146" s="292"/>
      <c r="C146" s="327" t="s">
        <v>305</v>
      </c>
      <c r="D146" s="579"/>
      <c r="E146" s="580"/>
      <c r="F146" s="486"/>
      <c r="G146" s="322"/>
      <c r="H146" s="337"/>
      <c r="I146" s="470"/>
      <c r="J146" s="386"/>
      <c r="K146" s="337"/>
      <c r="L146" s="470"/>
      <c r="M146" s="386"/>
      <c r="N146" s="337"/>
      <c r="O146" s="470"/>
      <c r="P146" s="487"/>
      <c r="Q146" s="488"/>
      <c r="R146" s="479"/>
      <c r="S146" s="489">
        <v>3</v>
      </c>
      <c r="T146" s="490">
        <v>1</v>
      </c>
      <c r="U146" s="470">
        <f t="shared" si="30"/>
        <v>4</v>
      </c>
      <c r="V146" s="491">
        <f t="shared" si="33"/>
        <v>3</v>
      </c>
      <c r="W146" s="492">
        <f t="shared" si="28"/>
        <v>1</v>
      </c>
      <c r="X146" s="470">
        <f t="shared" si="29"/>
        <v>4</v>
      </c>
    </row>
    <row r="147" spans="2:24" s="151" customFormat="1" ht="29.25" customHeight="1">
      <c r="B147" s="292"/>
      <c r="C147" s="327" t="s">
        <v>306</v>
      </c>
      <c r="D147" s="489">
        <v>1</v>
      </c>
      <c r="E147" s="493">
        <v>5</v>
      </c>
      <c r="F147" s="486">
        <f t="shared" si="31"/>
        <v>6</v>
      </c>
      <c r="G147" s="322"/>
      <c r="H147" s="337"/>
      <c r="I147" s="470"/>
      <c r="J147" s="386"/>
      <c r="K147" s="337"/>
      <c r="L147" s="470"/>
      <c r="M147" s="386"/>
      <c r="N147" s="337"/>
      <c r="O147" s="470"/>
      <c r="P147" s="487">
        <f t="shared" si="32"/>
        <v>1</v>
      </c>
      <c r="Q147" s="488">
        <f t="shared" si="32"/>
        <v>5</v>
      </c>
      <c r="R147" s="479">
        <f t="shared" si="34"/>
        <v>6</v>
      </c>
      <c r="S147" s="489">
        <v>3</v>
      </c>
      <c r="T147" s="337">
        <v>1</v>
      </c>
      <c r="U147" s="470">
        <f t="shared" si="30"/>
        <v>4</v>
      </c>
      <c r="V147" s="491">
        <f t="shared" si="33"/>
        <v>4</v>
      </c>
      <c r="W147" s="492">
        <f t="shared" si="28"/>
        <v>6</v>
      </c>
      <c r="X147" s="470">
        <f t="shared" si="29"/>
        <v>10</v>
      </c>
    </row>
    <row r="148" spans="2:24" s="151" customFormat="1" ht="29.25" customHeight="1">
      <c r="B148" s="292"/>
      <c r="C148" s="327" t="s">
        <v>307</v>
      </c>
      <c r="D148" s="489">
        <v>6</v>
      </c>
      <c r="E148" s="493">
        <v>5</v>
      </c>
      <c r="F148" s="486">
        <f t="shared" si="31"/>
        <v>11</v>
      </c>
      <c r="G148" s="322"/>
      <c r="H148" s="337"/>
      <c r="I148" s="470"/>
      <c r="J148" s="386"/>
      <c r="K148" s="337"/>
      <c r="L148" s="470"/>
      <c r="M148" s="386"/>
      <c r="N148" s="337"/>
      <c r="O148" s="470"/>
      <c r="P148" s="487">
        <f t="shared" si="32"/>
        <v>6</v>
      </c>
      <c r="Q148" s="488">
        <f t="shared" si="32"/>
        <v>5</v>
      </c>
      <c r="R148" s="479">
        <f t="shared" si="34"/>
        <v>11</v>
      </c>
      <c r="S148" s="489">
        <v>4</v>
      </c>
      <c r="T148" s="490">
        <v>2</v>
      </c>
      <c r="U148" s="470">
        <f t="shared" si="30"/>
        <v>6</v>
      </c>
      <c r="V148" s="491">
        <f t="shared" si="33"/>
        <v>10</v>
      </c>
      <c r="W148" s="492">
        <f t="shared" si="28"/>
        <v>7</v>
      </c>
      <c r="X148" s="470">
        <f t="shared" si="29"/>
        <v>17</v>
      </c>
    </row>
    <row r="149" spans="2:24" s="151" customFormat="1" ht="29.25" customHeight="1">
      <c r="B149" s="325"/>
      <c r="C149" s="327" t="s">
        <v>308</v>
      </c>
      <c r="D149" s="489">
        <v>23</v>
      </c>
      <c r="E149" s="493">
        <v>4</v>
      </c>
      <c r="F149" s="486">
        <f t="shared" si="31"/>
        <v>27</v>
      </c>
      <c r="G149" s="322"/>
      <c r="H149" s="337"/>
      <c r="I149" s="470"/>
      <c r="J149" s="386"/>
      <c r="K149" s="337"/>
      <c r="L149" s="470"/>
      <c r="M149" s="386"/>
      <c r="N149" s="337"/>
      <c r="O149" s="470"/>
      <c r="P149" s="487">
        <f t="shared" si="32"/>
        <v>23</v>
      </c>
      <c r="Q149" s="488">
        <f t="shared" si="32"/>
        <v>4</v>
      </c>
      <c r="R149" s="479">
        <f t="shared" si="34"/>
        <v>27</v>
      </c>
      <c r="S149" s="489">
        <v>6</v>
      </c>
      <c r="T149" s="490">
        <v>7</v>
      </c>
      <c r="U149" s="470">
        <f t="shared" si="30"/>
        <v>13</v>
      </c>
      <c r="V149" s="491">
        <f t="shared" si="33"/>
        <v>29</v>
      </c>
      <c r="W149" s="492">
        <f t="shared" si="28"/>
        <v>11</v>
      </c>
      <c r="X149" s="470">
        <f t="shared" si="29"/>
        <v>40</v>
      </c>
    </row>
    <row r="150" spans="2:25" s="151" customFormat="1" ht="29.25" customHeight="1">
      <c r="B150" s="292"/>
      <c r="C150" s="327" t="s">
        <v>309</v>
      </c>
      <c r="D150" s="489">
        <v>4</v>
      </c>
      <c r="E150" s="493">
        <v>3</v>
      </c>
      <c r="F150" s="486">
        <f t="shared" si="31"/>
        <v>7</v>
      </c>
      <c r="G150" s="322"/>
      <c r="H150" s="337"/>
      <c r="I150" s="470"/>
      <c r="J150" s="386"/>
      <c r="K150" s="337"/>
      <c r="L150" s="470"/>
      <c r="M150" s="386"/>
      <c r="N150" s="337"/>
      <c r="O150" s="470"/>
      <c r="P150" s="487">
        <f t="shared" si="32"/>
        <v>4</v>
      </c>
      <c r="Q150" s="488">
        <f t="shared" si="32"/>
        <v>3</v>
      </c>
      <c r="R150" s="479">
        <f t="shared" si="34"/>
        <v>7</v>
      </c>
      <c r="S150" s="489">
        <v>5</v>
      </c>
      <c r="T150" s="490">
        <v>4</v>
      </c>
      <c r="U150" s="470">
        <f t="shared" si="30"/>
        <v>9</v>
      </c>
      <c r="V150" s="491">
        <f t="shared" si="33"/>
        <v>9</v>
      </c>
      <c r="W150" s="492">
        <f t="shared" si="28"/>
        <v>7</v>
      </c>
      <c r="X150" s="470">
        <f t="shared" si="29"/>
        <v>16</v>
      </c>
      <c r="Y150"/>
    </row>
    <row r="151" spans="2:25" s="151" customFormat="1" ht="29.25" customHeight="1">
      <c r="B151" s="292" t="s">
        <v>151</v>
      </c>
      <c r="C151" s="327" t="s">
        <v>310</v>
      </c>
      <c r="D151" s="489">
        <v>3</v>
      </c>
      <c r="E151" s="493">
        <v>12</v>
      </c>
      <c r="F151" s="486">
        <f t="shared" si="31"/>
        <v>15</v>
      </c>
      <c r="G151" s="322"/>
      <c r="H151" s="337"/>
      <c r="I151" s="470"/>
      <c r="J151" s="386"/>
      <c r="K151" s="337"/>
      <c r="L151" s="470"/>
      <c r="M151" s="386"/>
      <c r="N151" s="337"/>
      <c r="O151" s="470"/>
      <c r="P151" s="487">
        <f t="shared" si="32"/>
        <v>3</v>
      </c>
      <c r="Q151" s="488">
        <f t="shared" si="32"/>
        <v>12</v>
      </c>
      <c r="R151" s="479">
        <f t="shared" si="34"/>
        <v>15</v>
      </c>
      <c r="S151" s="489">
        <v>4</v>
      </c>
      <c r="T151" s="490">
        <v>3</v>
      </c>
      <c r="U151" s="470">
        <f t="shared" si="30"/>
        <v>7</v>
      </c>
      <c r="V151" s="491">
        <f t="shared" si="33"/>
        <v>7</v>
      </c>
      <c r="W151" s="492">
        <f t="shared" si="28"/>
        <v>15</v>
      </c>
      <c r="X151" s="470">
        <f t="shared" si="29"/>
        <v>22</v>
      </c>
      <c r="Y151"/>
    </row>
    <row r="152" spans="2:25" s="151" customFormat="1" ht="29.25" customHeight="1">
      <c r="B152" s="292"/>
      <c r="C152" s="327" t="s">
        <v>203</v>
      </c>
      <c r="D152" s="322">
        <v>2</v>
      </c>
      <c r="E152" s="493">
        <v>7</v>
      </c>
      <c r="F152" s="486">
        <f t="shared" si="31"/>
        <v>9</v>
      </c>
      <c r="G152" s="322"/>
      <c r="H152" s="337"/>
      <c r="I152" s="470"/>
      <c r="J152" s="386"/>
      <c r="K152" s="337"/>
      <c r="L152" s="470"/>
      <c r="M152" s="386"/>
      <c r="N152" s="337"/>
      <c r="O152" s="470"/>
      <c r="P152" s="487">
        <f t="shared" si="32"/>
        <v>2</v>
      </c>
      <c r="Q152" s="488">
        <f t="shared" si="32"/>
        <v>7</v>
      </c>
      <c r="R152" s="479">
        <f t="shared" si="34"/>
        <v>9</v>
      </c>
      <c r="S152" s="489">
        <v>2</v>
      </c>
      <c r="T152" s="490">
        <v>5</v>
      </c>
      <c r="U152" s="470">
        <f t="shared" si="30"/>
        <v>7</v>
      </c>
      <c r="V152" s="491">
        <f t="shared" si="33"/>
        <v>4</v>
      </c>
      <c r="W152" s="492">
        <f t="shared" si="28"/>
        <v>12</v>
      </c>
      <c r="X152" s="470">
        <f t="shared" si="29"/>
        <v>16</v>
      </c>
      <c r="Y152"/>
    </row>
    <row r="153" spans="2:24" ht="29.25" customHeight="1">
      <c r="B153" s="291"/>
      <c r="C153" s="327" t="s">
        <v>202</v>
      </c>
      <c r="D153" s="489">
        <v>2</v>
      </c>
      <c r="E153" s="307">
        <v>2</v>
      </c>
      <c r="F153" s="486">
        <f t="shared" si="31"/>
        <v>4</v>
      </c>
      <c r="G153" s="323"/>
      <c r="H153" s="384"/>
      <c r="I153" s="470"/>
      <c r="J153" s="383"/>
      <c r="K153" s="384"/>
      <c r="L153" s="470"/>
      <c r="M153" s="383"/>
      <c r="N153" s="384"/>
      <c r="O153" s="470"/>
      <c r="P153" s="487">
        <f t="shared" si="32"/>
        <v>2</v>
      </c>
      <c r="Q153" s="488">
        <f t="shared" si="32"/>
        <v>2</v>
      </c>
      <c r="R153" s="479">
        <f t="shared" si="34"/>
        <v>4</v>
      </c>
      <c r="S153" s="489">
        <v>4</v>
      </c>
      <c r="T153" s="490">
        <v>5</v>
      </c>
      <c r="U153" s="470">
        <f t="shared" si="30"/>
        <v>9</v>
      </c>
      <c r="V153" s="491">
        <f t="shared" si="33"/>
        <v>6</v>
      </c>
      <c r="W153" s="492">
        <f t="shared" si="28"/>
        <v>7</v>
      </c>
      <c r="X153" s="470">
        <f t="shared" si="29"/>
        <v>13</v>
      </c>
    </row>
    <row r="154" spans="2:24" ht="29.25" customHeight="1">
      <c r="B154" s="292"/>
      <c r="C154" s="327" t="s">
        <v>311</v>
      </c>
      <c r="D154" s="489">
        <v>3</v>
      </c>
      <c r="E154" s="493">
        <v>10</v>
      </c>
      <c r="F154" s="486">
        <f t="shared" si="31"/>
        <v>13</v>
      </c>
      <c r="G154" s="323"/>
      <c r="H154" s="384"/>
      <c r="I154" s="470"/>
      <c r="J154" s="383"/>
      <c r="K154" s="384"/>
      <c r="L154" s="470"/>
      <c r="M154" s="383"/>
      <c r="N154" s="384"/>
      <c r="O154" s="470"/>
      <c r="P154" s="487">
        <f t="shared" si="32"/>
        <v>3</v>
      </c>
      <c r="Q154" s="488">
        <f t="shared" si="32"/>
        <v>10</v>
      </c>
      <c r="R154" s="479">
        <f t="shared" si="34"/>
        <v>13</v>
      </c>
      <c r="S154" s="536"/>
      <c r="T154" s="494"/>
      <c r="U154" s="470"/>
      <c r="V154" s="491">
        <f t="shared" si="33"/>
        <v>3</v>
      </c>
      <c r="W154" s="492">
        <f t="shared" si="28"/>
        <v>10</v>
      </c>
      <c r="X154" s="470">
        <f t="shared" si="29"/>
        <v>13</v>
      </c>
    </row>
    <row r="155" spans="2:24" ht="29.25" customHeight="1">
      <c r="B155" s="291"/>
      <c r="C155" s="327" t="s">
        <v>312</v>
      </c>
      <c r="D155" s="489">
        <v>3</v>
      </c>
      <c r="E155" s="493">
        <v>20</v>
      </c>
      <c r="F155" s="486">
        <f t="shared" si="31"/>
        <v>23</v>
      </c>
      <c r="G155" s="322"/>
      <c r="H155" s="337"/>
      <c r="I155" s="470"/>
      <c r="J155" s="386"/>
      <c r="K155" s="337"/>
      <c r="L155" s="470"/>
      <c r="M155" s="386"/>
      <c r="N155" s="337"/>
      <c r="O155" s="470"/>
      <c r="P155" s="487">
        <f t="shared" si="32"/>
        <v>3</v>
      </c>
      <c r="Q155" s="488">
        <f t="shared" si="32"/>
        <v>20</v>
      </c>
      <c r="R155" s="479">
        <f t="shared" si="34"/>
        <v>23</v>
      </c>
      <c r="S155" s="489">
        <v>5</v>
      </c>
      <c r="T155" s="490">
        <v>8</v>
      </c>
      <c r="U155" s="470">
        <f t="shared" si="30"/>
        <v>13</v>
      </c>
      <c r="V155" s="491">
        <f t="shared" si="33"/>
        <v>8</v>
      </c>
      <c r="W155" s="492">
        <f t="shared" si="28"/>
        <v>28</v>
      </c>
      <c r="X155" s="470">
        <f t="shared" si="29"/>
        <v>36</v>
      </c>
    </row>
    <row r="156" spans="2:24" ht="29.25" customHeight="1">
      <c r="B156" s="292"/>
      <c r="C156" s="327" t="s">
        <v>276</v>
      </c>
      <c r="D156" s="489">
        <v>1</v>
      </c>
      <c r="E156" s="493">
        <v>2</v>
      </c>
      <c r="F156" s="486">
        <f t="shared" si="31"/>
        <v>3</v>
      </c>
      <c r="G156" s="323"/>
      <c r="H156" s="384"/>
      <c r="I156" s="470"/>
      <c r="J156" s="383"/>
      <c r="K156" s="384"/>
      <c r="L156" s="470"/>
      <c r="M156" s="383"/>
      <c r="N156" s="384"/>
      <c r="O156" s="470"/>
      <c r="P156" s="487">
        <f t="shared" si="32"/>
        <v>1</v>
      </c>
      <c r="Q156" s="488">
        <f t="shared" si="32"/>
        <v>2</v>
      </c>
      <c r="R156" s="479">
        <f t="shared" si="34"/>
        <v>3</v>
      </c>
      <c r="S156" s="309">
        <v>1</v>
      </c>
      <c r="T156" s="490">
        <v>5</v>
      </c>
      <c r="U156" s="470">
        <f t="shared" si="30"/>
        <v>6</v>
      </c>
      <c r="V156" s="491">
        <f t="shared" si="33"/>
        <v>2</v>
      </c>
      <c r="W156" s="492">
        <f t="shared" si="28"/>
        <v>7</v>
      </c>
      <c r="X156" s="470">
        <f t="shared" si="29"/>
        <v>9</v>
      </c>
    </row>
    <row r="157" spans="2:24" ht="29.25" customHeight="1">
      <c r="B157" s="292"/>
      <c r="C157" s="327" t="s">
        <v>361</v>
      </c>
      <c r="D157" s="489">
        <v>1</v>
      </c>
      <c r="E157" s="493">
        <v>4</v>
      </c>
      <c r="F157" s="486">
        <f t="shared" si="31"/>
        <v>5</v>
      </c>
      <c r="G157" s="322"/>
      <c r="H157" s="337"/>
      <c r="I157" s="470"/>
      <c r="J157" s="386"/>
      <c r="K157" s="337"/>
      <c r="L157" s="470"/>
      <c r="M157" s="386"/>
      <c r="N157" s="337"/>
      <c r="O157" s="470"/>
      <c r="P157" s="487">
        <f t="shared" si="32"/>
        <v>1</v>
      </c>
      <c r="Q157" s="488">
        <f t="shared" si="32"/>
        <v>4</v>
      </c>
      <c r="R157" s="479">
        <f t="shared" si="34"/>
        <v>5</v>
      </c>
      <c r="S157" s="489">
        <v>6</v>
      </c>
      <c r="T157" s="384">
        <v>8</v>
      </c>
      <c r="U157" s="470">
        <f t="shared" si="30"/>
        <v>14</v>
      </c>
      <c r="V157" s="491">
        <f t="shared" si="33"/>
        <v>7</v>
      </c>
      <c r="W157" s="492">
        <f t="shared" si="28"/>
        <v>12</v>
      </c>
      <c r="X157" s="470">
        <f t="shared" si="29"/>
        <v>19</v>
      </c>
    </row>
    <row r="158" spans="2:24" ht="29.25" customHeight="1">
      <c r="B158" s="292"/>
      <c r="C158" s="327" t="s">
        <v>313</v>
      </c>
      <c r="D158" s="489">
        <v>2</v>
      </c>
      <c r="E158" s="493">
        <v>4</v>
      </c>
      <c r="F158" s="486">
        <f>SUM(D158:E158)</f>
        <v>6</v>
      </c>
      <c r="G158" s="322"/>
      <c r="H158" s="337"/>
      <c r="I158" s="470"/>
      <c r="J158" s="386"/>
      <c r="K158" s="337"/>
      <c r="L158" s="470"/>
      <c r="M158" s="386"/>
      <c r="N158" s="337"/>
      <c r="O158" s="470"/>
      <c r="P158" s="487">
        <f>+D158+G158+J158+M158</f>
        <v>2</v>
      </c>
      <c r="Q158" s="488">
        <f>+E158+H158+K158+N158</f>
        <v>4</v>
      </c>
      <c r="R158" s="479">
        <f>+P158+Q158</f>
        <v>6</v>
      </c>
      <c r="S158" s="489">
        <v>2</v>
      </c>
      <c r="T158" s="384">
        <v>4</v>
      </c>
      <c r="U158" s="470">
        <f>SUM(S158:T158)</f>
        <v>6</v>
      </c>
      <c r="V158" s="491">
        <f>+P158+S158</f>
        <v>4</v>
      </c>
      <c r="W158" s="492">
        <f>+Q158+T158</f>
        <v>8</v>
      </c>
      <c r="X158" s="470">
        <f>SUM(V158:W158)</f>
        <v>12</v>
      </c>
    </row>
    <row r="159" spans="2:24" ht="29.25" customHeight="1" thickBot="1">
      <c r="B159" s="294"/>
      <c r="C159" s="328" t="s">
        <v>314</v>
      </c>
      <c r="D159" s="582"/>
      <c r="E159" s="583"/>
      <c r="F159" s="481"/>
      <c r="G159" s="557"/>
      <c r="H159" s="558"/>
      <c r="I159" s="481"/>
      <c r="J159" s="584"/>
      <c r="K159" s="558"/>
      <c r="L159" s="481"/>
      <c r="M159" s="557"/>
      <c r="N159" s="558"/>
      <c r="O159" s="481"/>
      <c r="P159" s="495"/>
      <c r="Q159" s="496"/>
      <c r="R159" s="585"/>
      <c r="S159" s="497">
        <v>5</v>
      </c>
      <c r="T159" s="498">
        <v>4</v>
      </c>
      <c r="U159" s="481">
        <f t="shared" si="30"/>
        <v>9</v>
      </c>
      <c r="V159" s="482">
        <f t="shared" si="33"/>
        <v>5</v>
      </c>
      <c r="W159" s="483">
        <f t="shared" si="28"/>
        <v>4</v>
      </c>
      <c r="X159" s="481">
        <f t="shared" si="29"/>
        <v>9</v>
      </c>
    </row>
    <row r="160" spans="2:24" ht="30" customHeight="1">
      <c r="B160" s="871" t="s">
        <v>11</v>
      </c>
      <c r="C160" s="871"/>
      <c r="D160" s="871"/>
      <c r="E160" s="871"/>
      <c r="F160" s="871"/>
      <c r="G160" s="871"/>
      <c r="H160" s="871"/>
      <c r="I160" s="871"/>
      <c r="J160" s="871"/>
      <c r="K160" s="871"/>
      <c r="L160" s="871"/>
      <c r="M160" s="871"/>
      <c r="N160" s="871"/>
      <c r="O160" s="871"/>
      <c r="P160" s="871"/>
      <c r="Q160" s="871"/>
      <c r="R160" s="871"/>
      <c r="S160" s="871"/>
      <c r="T160" s="871"/>
      <c r="U160" s="871"/>
      <c r="V160" s="871"/>
      <c r="W160" s="871"/>
      <c r="X160" s="871"/>
    </row>
    <row r="161" spans="2:24" ht="30" customHeight="1">
      <c r="B161" s="871" t="s">
        <v>0</v>
      </c>
      <c r="C161" s="871"/>
      <c r="D161" s="871"/>
      <c r="E161" s="871"/>
      <c r="F161" s="871"/>
      <c r="G161" s="871"/>
      <c r="H161" s="871"/>
      <c r="I161" s="871"/>
      <c r="J161" s="871"/>
      <c r="K161" s="871"/>
      <c r="L161" s="871"/>
      <c r="M161" s="871"/>
      <c r="N161" s="871"/>
      <c r="O161" s="871"/>
      <c r="P161" s="871"/>
      <c r="Q161" s="871"/>
      <c r="R161" s="871"/>
      <c r="S161" s="871"/>
      <c r="T161" s="871"/>
      <c r="U161" s="871"/>
      <c r="V161" s="871"/>
      <c r="W161" s="871"/>
      <c r="X161" s="871"/>
    </row>
    <row r="162" spans="2:24" ht="30" customHeight="1" thickBot="1">
      <c r="B162" s="879" t="s">
        <v>373</v>
      </c>
      <c r="C162" s="879"/>
      <c r="D162" s="879"/>
      <c r="E162" s="879"/>
      <c r="F162" s="879"/>
      <c r="G162" s="879"/>
      <c r="H162" s="879"/>
      <c r="I162" s="879"/>
      <c r="J162" s="879"/>
      <c r="K162" s="879"/>
      <c r="L162" s="879"/>
      <c r="M162" s="879"/>
      <c r="N162" s="879"/>
      <c r="O162" s="879"/>
      <c r="P162" s="879"/>
      <c r="Q162" s="879"/>
      <c r="R162" s="879"/>
      <c r="S162" s="879"/>
      <c r="T162" s="879"/>
      <c r="U162" s="879"/>
      <c r="V162" s="879"/>
      <c r="W162" s="879"/>
      <c r="X162" s="879"/>
    </row>
    <row r="163" spans="2:24" ht="30" customHeight="1" thickBot="1">
      <c r="B163" s="881" t="s">
        <v>17</v>
      </c>
      <c r="C163" s="882"/>
      <c r="D163" s="873" t="s">
        <v>19</v>
      </c>
      <c r="E163" s="874"/>
      <c r="F163" s="874"/>
      <c r="G163" s="874"/>
      <c r="H163" s="874"/>
      <c r="I163" s="874"/>
      <c r="J163" s="874"/>
      <c r="K163" s="874"/>
      <c r="L163" s="874"/>
      <c r="M163" s="874"/>
      <c r="N163" s="874"/>
      <c r="O163" s="874"/>
      <c r="P163" s="874"/>
      <c r="Q163" s="874"/>
      <c r="R163" s="875"/>
      <c r="S163" s="883" t="s">
        <v>20</v>
      </c>
      <c r="T163" s="884"/>
      <c r="U163" s="885"/>
      <c r="V163" s="889" t="s">
        <v>23</v>
      </c>
      <c r="W163" s="890"/>
      <c r="X163" s="891"/>
    </row>
    <row r="164" spans="2:24" ht="30" customHeight="1" thickBot="1">
      <c r="B164" s="566" t="s">
        <v>18</v>
      </c>
      <c r="C164" s="567"/>
      <c r="D164" s="873" t="s">
        <v>29</v>
      </c>
      <c r="E164" s="874"/>
      <c r="F164" s="875"/>
      <c r="G164" s="873" t="s">
        <v>28</v>
      </c>
      <c r="H164" s="874"/>
      <c r="I164" s="892"/>
      <c r="J164" s="873" t="s">
        <v>240</v>
      </c>
      <c r="K164" s="874"/>
      <c r="L164" s="892"/>
      <c r="M164" s="873" t="s">
        <v>239</v>
      </c>
      <c r="N164" s="874"/>
      <c r="O164" s="892"/>
      <c r="P164" s="873" t="s">
        <v>21</v>
      </c>
      <c r="Q164" s="874"/>
      <c r="R164" s="875"/>
      <c r="S164" s="886"/>
      <c r="T164" s="887"/>
      <c r="U164" s="888"/>
      <c r="V164" s="876" t="s">
        <v>21</v>
      </c>
      <c r="W164" s="877"/>
      <c r="X164" s="878"/>
    </row>
    <row r="165" spans="2:24" ht="30" customHeight="1" thickBot="1">
      <c r="B165" s="568"/>
      <c r="C165" s="569" t="s">
        <v>22</v>
      </c>
      <c r="D165" s="570" t="s">
        <v>5</v>
      </c>
      <c r="E165" s="571" t="s">
        <v>6</v>
      </c>
      <c r="F165" s="572" t="s">
        <v>7</v>
      </c>
      <c r="G165" s="573" t="s">
        <v>5</v>
      </c>
      <c r="H165" s="574" t="s">
        <v>6</v>
      </c>
      <c r="I165" s="572" t="s">
        <v>7</v>
      </c>
      <c r="J165" s="575" t="s">
        <v>5</v>
      </c>
      <c r="K165" s="576" t="s">
        <v>6</v>
      </c>
      <c r="L165" s="577" t="s">
        <v>7</v>
      </c>
      <c r="M165" s="573" t="s">
        <v>5</v>
      </c>
      <c r="N165" s="574" t="s">
        <v>6</v>
      </c>
      <c r="O165" s="572" t="s">
        <v>7</v>
      </c>
      <c r="P165" s="569" t="s">
        <v>5</v>
      </c>
      <c r="Q165" s="571" t="s">
        <v>6</v>
      </c>
      <c r="R165" s="572" t="s">
        <v>7</v>
      </c>
      <c r="S165" s="569" t="s">
        <v>5</v>
      </c>
      <c r="T165" s="571" t="s">
        <v>6</v>
      </c>
      <c r="U165" s="572" t="s">
        <v>7</v>
      </c>
      <c r="V165" s="570" t="s">
        <v>5</v>
      </c>
      <c r="W165" s="571" t="s">
        <v>6</v>
      </c>
      <c r="X165" s="578" t="s">
        <v>7</v>
      </c>
    </row>
    <row r="166" spans="2:24" ht="29.25" customHeight="1">
      <c r="B166" s="292"/>
      <c r="C166" s="506" t="s">
        <v>338</v>
      </c>
      <c r="D166" s="484"/>
      <c r="E166" s="485">
        <v>5</v>
      </c>
      <c r="F166" s="507">
        <f>SUM(D166:E166)</f>
        <v>5</v>
      </c>
      <c r="G166" s="322"/>
      <c r="H166" s="337"/>
      <c r="I166" s="387"/>
      <c r="J166" s="386"/>
      <c r="K166" s="337"/>
      <c r="L166" s="387"/>
      <c r="M166" s="386"/>
      <c r="N166" s="337"/>
      <c r="O166" s="387"/>
      <c r="P166" s="499"/>
      <c r="Q166" s="500">
        <f>+E166+H166+K166+N166</f>
        <v>5</v>
      </c>
      <c r="R166" s="508">
        <f>+P166+Q166</f>
        <v>5</v>
      </c>
      <c r="S166" s="386"/>
      <c r="T166" s="337"/>
      <c r="U166" s="387"/>
      <c r="V166" s="309"/>
      <c r="W166" s="309">
        <f aca="true" t="shared" si="35" ref="V166:W187">+Q166+T166</f>
        <v>5</v>
      </c>
      <c r="X166" s="387">
        <f aca="true" t="shared" si="36" ref="X166:X179">SUM(V166:W166)</f>
        <v>5</v>
      </c>
    </row>
    <row r="167" spans="2:24" ht="29.25" customHeight="1">
      <c r="B167" s="292"/>
      <c r="C167" s="506" t="s">
        <v>374</v>
      </c>
      <c r="D167" s="739"/>
      <c r="E167" s="740"/>
      <c r="F167" s="507"/>
      <c r="G167" s="322"/>
      <c r="H167" s="337"/>
      <c r="I167" s="387"/>
      <c r="J167" s="386"/>
      <c r="K167" s="337"/>
      <c r="L167" s="387"/>
      <c r="M167" s="386"/>
      <c r="N167" s="337"/>
      <c r="O167" s="387"/>
      <c r="P167" s="499"/>
      <c r="Q167" s="500"/>
      <c r="R167" s="508"/>
      <c r="S167" s="386"/>
      <c r="T167" s="337">
        <v>2</v>
      </c>
      <c r="U167" s="387">
        <v>2</v>
      </c>
      <c r="V167" s="309"/>
      <c r="W167" s="309">
        <f t="shared" si="35"/>
        <v>2</v>
      </c>
      <c r="X167" s="387">
        <f t="shared" si="36"/>
        <v>2</v>
      </c>
    </row>
    <row r="168" spans="2:24" ht="29.25" customHeight="1">
      <c r="B168" s="290" t="s">
        <v>192</v>
      </c>
      <c r="C168" s="506" t="s">
        <v>339</v>
      </c>
      <c r="D168" s="489">
        <v>1</v>
      </c>
      <c r="E168" s="493">
        <v>5</v>
      </c>
      <c r="F168" s="507">
        <f aca="true" t="shared" si="37" ref="F168:F187">SUM(D168:E168)</f>
        <v>6</v>
      </c>
      <c r="G168" s="322"/>
      <c r="H168" s="337"/>
      <c r="I168" s="387"/>
      <c r="J168" s="386"/>
      <c r="K168" s="337"/>
      <c r="L168" s="387"/>
      <c r="M168" s="386"/>
      <c r="N168" s="337"/>
      <c r="O168" s="387"/>
      <c r="P168" s="499">
        <f>+D168+G168+J168+M168</f>
        <v>1</v>
      </c>
      <c r="Q168" s="500">
        <f>+E168+H168+K168+N168</f>
        <v>5</v>
      </c>
      <c r="R168" s="508">
        <f aca="true" t="shared" si="38" ref="R168:R187">+P168+Q168</f>
        <v>6</v>
      </c>
      <c r="S168" s="489">
        <v>2</v>
      </c>
      <c r="T168" s="490">
        <v>5</v>
      </c>
      <c r="U168" s="387">
        <f aca="true" t="shared" si="39" ref="U168:U187">+S168+T168</f>
        <v>7</v>
      </c>
      <c r="V168" s="309">
        <f t="shared" si="35"/>
        <v>3</v>
      </c>
      <c r="W168" s="309">
        <f t="shared" si="35"/>
        <v>10</v>
      </c>
      <c r="X168" s="387">
        <f t="shared" si="36"/>
        <v>13</v>
      </c>
    </row>
    <row r="169" spans="2:24" ht="29.25" customHeight="1">
      <c r="B169" s="290"/>
      <c r="C169" s="506" t="s">
        <v>340</v>
      </c>
      <c r="D169" s="322">
        <v>1</v>
      </c>
      <c r="E169" s="493">
        <v>12</v>
      </c>
      <c r="F169" s="507">
        <f t="shared" si="37"/>
        <v>13</v>
      </c>
      <c r="G169" s="322"/>
      <c r="H169" s="337"/>
      <c r="I169" s="387"/>
      <c r="J169" s="386"/>
      <c r="K169" s="337"/>
      <c r="L169" s="387"/>
      <c r="M169" s="386"/>
      <c r="N169" s="337"/>
      <c r="O169" s="387"/>
      <c r="P169" s="499">
        <f aca="true" t="shared" si="40" ref="P169:P174">+D169+G169+J169+M169</f>
        <v>1</v>
      </c>
      <c r="Q169" s="500">
        <f>+E169+H169+K169+N169</f>
        <v>12</v>
      </c>
      <c r="R169" s="508">
        <f t="shared" si="38"/>
        <v>13</v>
      </c>
      <c r="S169" s="386"/>
      <c r="T169" s="337"/>
      <c r="U169" s="387"/>
      <c r="V169" s="309">
        <f t="shared" si="35"/>
        <v>1</v>
      </c>
      <c r="W169" s="309">
        <f t="shared" si="35"/>
        <v>12</v>
      </c>
      <c r="X169" s="387">
        <f t="shared" si="36"/>
        <v>13</v>
      </c>
    </row>
    <row r="170" spans="2:24" ht="29.25" customHeight="1">
      <c r="B170" s="290"/>
      <c r="C170" s="506" t="s">
        <v>95</v>
      </c>
      <c r="D170" s="489">
        <v>19</v>
      </c>
      <c r="E170" s="493">
        <v>31</v>
      </c>
      <c r="F170" s="507">
        <f t="shared" si="37"/>
        <v>50</v>
      </c>
      <c r="G170" s="322"/>
      <c r="H170" s="337"/>
      <c r="I170" s="387"/>
      <c r="J170" s="386"/>
      <c r="K170" s="337"/>
      <c r="L170" s="387"/>
      <c r="M170" s="386"/>
      <c r="N170" s="337"/>
      <c r="O170" s="387"/>
      <c r="P170" s="499">
        <f t="shared" si="40"/>
        <v>19</v>
      </c>
      <c r="Q170" s="500">
        <f>+E170+H170+K170+N170</f>
        <v>31</v>
      </c>
      <c r="R170" s="508">
        <f t="shared" si="38"/>
        <v>50</v>
      </c>
      <c r="S170" s="489">
        <v>5</v>
      </c>
      <c r="T170" s="490">
        <v>7</v>
      </c>
      <c r="U170" s="387">
        <f t="shared" si="39"/>
        <v>12</v>
      </c>
      <c r="V170" s="309">
        <f t="shared" si="35"/>
        <v>24</v>
      </c>
      <c r="W170" s="309">
        <f t="shared" si="35"/>
        <v>38</v>
      </c>
      <c r="X170" s="387">
        <f t="shared" si="36"/>
        <v>62</v>
      </c>
    </row>
    <row r="171" spans="2:24" ht="29.25" customHeight="1">
      <c r="B171" s="290"/>
      <c r="C171" s="506" t="s">
        <v>341</v>
      </c>
      <c r="D171" s="489">
        <v>26</v>
      </c>
      <c r="E171" s="493">
        <v>44</v>
      </c>
      <c r="F171" s="507">
        <f t="shared" si="37"/>
        <v>70</v>
      </c>
      <c r="G171" s="322"/>
      <c r="H171" s="337"/>
      <c r="I171" s="387"/>
      <c r="J171" s="386"/>
      <c r="K171" s="337"/>
      <c r="L171" s="387"/>
      <c r="M171" s="386"/>
      <c r="N171" s="337"/>
      <c r="O171" s="387"/>
      <c r="P171" s="499">
        <f t="shared" si="40"/>
        <v>26</v>
      </c>
      <c r="Q171" s="500">
        <f>+E171+H171+K171+N171</f>
        <v>44</v>
      </c>
      <c r="R171" s="508">
        <f t="shared" si="38"/>
        <v>70</v>
      </c>
      <c r="S171" s="489">
        <v>2</v>
      </c>
      <c r="T171" s="490">
        <v>26</v>
      </c>
      <c r="U171" s="387">
        <f t="shared" si="39"/>
        <v>28</v>
      </c>
      <c r="V171" s="309">
        <f t="shared" si="35"/>
        <v>28</v>
      </c>
      <c r="W171" s="309">
        <f t="shared" si="35"/>
        <v>70</v>
      </c>
      <c r="X171" s="387">
        <f t="shared" si="36"/>
        <v>98</v>
      </c>
    </row>
    <row r="172" spans="2:24" ht="29.25" customHeight="1">
      <c r="B172" s="290"/>
      <c r="C172" s="506" t="s">
        <v>342</v>
      </c>
      <c r="D172" s="489">
        <v>11</v>
      </c>
      <c r="E172" s="493">
        <v>3</v>
      </c>
      <c r="F172" s="507">
        <f t="shared" si="37"/>
        <v>14</v>
      </c>
      <c r="G172" s="322"/>
      <c r="H172" s="337"/>
      <c r="I172" s="387"/>
      <c r="J172" s="386"/>
      <c r="K172" s="337"/>
      <c r="L172" s="387"/>
      <c r="M172" s="386"/>
      <c r="N172" s="337"/>
      <c r="O172" s="387"/>
      <c r="P172" s="499">
        <f t="shared" si="40"/>
        <v>11</v>
      </c>
      <c r="Q172" s="500">
        <f>+E172+H172+K172+N172</f>
        <v>3</v>
      </c>
      <c r="R172" s="508">
        <f t="shared" si="38"/>
        <v>14</v>
      </c>
      <c r="S172" s="386"/>
      <c r="T172" s="337"/>
      <c r="U172" s="387"/>
      <c r="V172" s="309">
        <f t="shared" si="35"/>
        <v>11</v>
      </c>
      <c r="W172" s="309">
        <f t="shared" si="35"/>
        <v>3</v>
      </c>
      <c r="X172" s="387">
        <f t="shared" si="36"/>
        <v>14</v>
      </c>
    </row>
    <row r="173" spans="2:24" ht="29.25" customHeight="1">
      <c r="B173" s="290"/>
      <c r="C173" s="506" t="s">
        <v>343</v>
      </c>
      <c r="D173" s="489">
        <v>40</v>
      </c>
      <c r="E173" s="493">
        <v>12</v>
      </c>
      <c r="F173" s="507">
        <f t="shared" si="37"/>
        <v>52</v>
      </c>
      <c r="G173" s="322"/>
      <c r="H173" s="337"/>
      <c r="I173" s="387"/>
      <c r="J173" s="383">
        <v>4</v>
      </c>
      <c r="K173" s="384">
        <v>3</v>
      </c>
      <c r="L173" s="387">
        <f>+J173+K173</f>
        <v>7</v>
      </c>
      <c r="M173" s="383"/>
      <c r="N173" s="384"/>
      <c r="O173" s="387"/>
      <c r="P173" s="499">
        <f t="shared" si="40"/>
        <v>44</v>
      </c>
      <c r="Q173" s="500">
        <f>+E173+H173+K173+N173</f>
        <v>15</v>
      </c>
      <c r="R173" s="508">
        <f t="shared" si="38"/>
        <v>59</v>
      </c>
      <c r="S173" s="489">
        <v>28</v>
      </c>
      <c r="T173" s="490">
        <v>5</v>
      </c>
      <c r="U173" s="387">
        <f t="shared" si="39"/>
        <v>33</v>
      </c>
      <c r="V173" s="309">
        <f t="shared" si="35"/>
        <v>72</v>
      </c>
      <c r="W173" s="309">
        <f t="shared" si="35"/>
        <v>20</v>
      </c>
      <c r="X173" s="387">
        <f t="shared" si="36"/>
        <v>92</v>
      </c>
    </row>
    <row r="174" spans="2:24" ht="29.25" customHeight="1">
      <c r="B174" s="290"/>
      <c r="C174" s="590" t="s">
        <v>344</v>
      </c>
      <c r="D174" s="509">
        <v>7</v>
      </c>
      <c r="E174" s="510"/>
      <c r="F174" s="507">
        <f>SUM(D174:E174)</f>
        <v>7</v>
      </c>
      <c r="G174" s="322"/>
      <c r="H174" s="337"/>
      <c r="I174" s="387"/>
      <c r="J174" s="383">
        <v>1</v>
      </c>
      <c r="K174" s="384"/>
      <c r="L174" s="387">
        <f>+J174+K174</f>
        <v>1</v>
      </c>
      <c r="M174" s="383"/>
      <c r="N174" s="384"/>
      <c r="O174" s="387"/>
      <c r="P174" s="499">
        <f t="shared" si="40"/>
        <v>8</v>
      </c>
      <c r="Q174" s="500"/>
      <c r="R174" s="508">
        <f t="shared" si="38"/>
        <v>8</v>
      </c>
      <c r="S174" s="586">
        <v>1</v>
      </c>
      <c r="T174" s="587"/>
      <c r="U174" s="387"/>
      <c r="V174" s="309">
        <f>+P174+S174</f>
        <v>9</v>
      </c>
      <c r="W174" s="309"/>
      <c r="X174" s="387">
        <f t="shared" si="36"/>
        <v>9</v>
      </c>
    </row>
    <row r="175" spans="2:24" ht="29.25" customHeight="1">
      <c r="B175" s="290" t="s">
        <v>145</v>
      </c>
      <c r="C175" s="511" t="s">
        <v>382</v>
      </c>
      <c r="D175" s="509">
        <v>1</v>
      </c>
      <c r="E175" s="510">
        <v>1</v>
      </c>
      <c r="F175" s="507">
        <f t="shared" si="37"/>
        <v>2</v>
      </c>
      <c r="G175" s="322"/>
      <c r="H175" s="337"/>
      <c r="I175" s="387"/>
      <c r="J175" s="383"/>
      <c r="K175" s="384"/>
      <c r="L175" s="387"/>
      <c r="M175" s="383"/>
      <c r="N175" s="384"/>
      <c r="O175" s="387"/>
      <c r="P175" s="499">
        <f>+D175+G175+J175+M175</f>
        <v>1</v>
      </c>
      <c r="Q175" s="500">
        <f>+E175+H175+K175+N175</f>
        <v>1</v>
      </c>
      <c r="R175" s="508">
        <f t="shared" si="38"/>
        <v>2</v>
      </c>
      <c r="S175" s="386"/>
      <c r="T175" s="337"/>
      <c r="U175" s="387"/>
      <c r="V175" s="309">
        <f>+P175+S175</f>
        <v>1</v>
      </c>
      <c r="W175" s="309">
        <f>+Q175+T175</f>
        <v>1</v>
      </c>
      <c r="X175" s="387">
        <f t="shared" si="36"/>
        <v>2</v>
      </c>
    </row>
    <row r="176" spans="2:24" ht="29.25" customHeight="1">
      <c r="B176" s="290"/>
      <c r="C176" s="506" t="s">
        <v>345</v>
      </c>
      <c r="D176" s="489">
        <v>9</v>
      </c>
      <c r="E176" s="493"/>
      <c r="F176" s="507">
        <f t="shared" si="37"/>
        <v>9</v>
      </c>
      <c r="G176" s="322"/>
      <c r="H176" s="337"/>
      <c r="I176" s="387"/>
      <c r="J176" s="383"/>
      <c r="K176" s="384"/>
      <c r="L176" s="387"/>
      <c r="M176" s="383"/>
      <c r="N176" s="384"/>
      <c r="O176" s="387"/>
      <c r="P176" s="499">
        <f aca="true" t="shared" si="41" ref="P176:Q187">+D176+G176+J176+M176</f>
        <v>9</v>
      </c>
      <c r="Q176" s="500"/>
      <c r="R176" s="508">
        <f t="shared" si="38"/>
        <v>9</v>
      </c>
      <c r="S176" s="489">
        <v>7</v>
      </c>
      <c r="T176" s="337">
        <v>2</v>
      </c>
      <c r="U176" s="387">
        <f t="shared" si="39"/>
        <v>9</v>
      </c>
      <c r="V176" s="309">
        <f t="shared" si="35"/>
        <v>16</v>
      </c>
      <c r="W176" s="309">
        <f t="shared" si="35"/>
        <v>2</v>
      </c>
      <c r="X176" s="387">
        <f t="shared" si="36"/>
        <v>18</v>
      </c>
    </row>
    <row r="177" spans="2:24" ht="29.25" customHeight="1">
      <c r="B177" s="290"/>
      <c r="C177" s="506" t="s">
        <v>346</v>
      </c>
      <c r="D177" s="489">
        <v>2</v>
      </c>
      <c r="E177" s="324"/>
      <c r="F177" s="507">
        <f t="shared" si="37"/>
        <v>2</v>
      </c>
      <c r="G177" s="322"/>
      <c r="H177" s="337"/>
      <c r="I177" s="387"/>
      <c r="J177" s="383"/>
      <c r="K177" s="384"/>
      <c r="L177" s="387"/>
      <c r="M177" s="383"/>
      <c r="N177" s="384"/>
      <c r="O177" s="387"/>
      <c r="P177" s="499">
        <f t="shared" si="41"/>
        <v>2</v>
      </c>
      <c r="Q177" s="500"/>
      <c r="R177" s="508">
        <f t="shared" si="38"/>
        <v>2</v>
      </c>
      <c r="S177" s="386"/>
      <c r="T177" s="337"/>
      <c r="U177" s="387"/>
      <c r="V177" s="309">
        <f t="shared" si="35"/>
        <v>2</v>
      </c>
      <c r="W177" s="309"/>
      <c r="X177" s="387">
        <f t="shared" si="36"/>
        <v>2</v>
      </c>
    </row>
    <row r="178" spans="2:24" ht="29.25" customHeight="1">
      <c r="B178" s="291"/>
      <c r="C178" s="506" t="s">
        <v>347</v>
      </c>
      <c r="D178" s="489">
        <v>29</v>
      </c>
      <c r="E178" s="493">
        <v>6</v>
      </c>
      <c r="F178" s="507">
        <f t="shared" si="37"/>
        <v>35</v>
      </c>
      <c r="G178" s="322"/>
      <c r="H178" s="337"/>
      <c r="I178" s="387"/>
      <c r="J178" s="383"/>
      <c r="K178" s="384"/>
      <c r="L178" s="387"/>
      <c r="M178" s="383"/>
      <c r="N178" s="384"/>
      <c r="O178" s="387"/>
      <c r="P178" s="499">
        <f t="shared" si="41"/>
        <v>29</v>
      </c>
      <c r="Q178" s="500">
        <f t="shared" si="41"/>
        <v>6</v>
      </c>
      <c r="R178" s="508">
        <f t="shared" si="38"/>
        <v>35</v>
      </c>
      <c r="S178" s="386"/>
      <c r="T178" s="337"/>
      <c r="U178" s="387"/>
      <c r="V178" s="309">
        <f t="shared" si="35"/>
        <v>29</v>
      </c>
      <c r="W178" s="309">
        <f t="shared" si="35"/>
        <v>6</v>
      </c>
      <c r="X178" s="387">
        <f t="shared" si="36"/>
        <v>35</v>
      </c>
    </row>
    <row r="179" spans="2:24" ht="29.25" customHeight="1">
      <c r="B179" s="291"/>
      <c r="C179" s="506" t="s">
        <v>348</v>
      </c>
      <c r="D179" s="489">
        <v>8</v>
      </c>
      <c r="E179" s="493"/>
      <c r="F179" s="507">
        <f>SUM(D179:E179)</f>
        <v>8</v>
      </c>
      <c r="G179" s="322"/>
      <c r="H179" s="337"/>
      <c r="I179" s="387"/>
      <c r="J179" s="383"/>
      <c r="K179" s="384"/>
      <c r="L179" s="387"/>
      <c r="M179" s="383"/>
      <c r="N179" s="384"/>
      <c r="O179" s="387"/>
      <c r="P179" s="499">
        <f t="shared" si="41"/>
        <v>8</v>
      </c>
      <c r="Q179" s="500"/>
      <c r="R179" s="508">
        <f>+P179+Q179</f>
        <v>8</v>
      </c>
      <c r="S179" s="386"/>
      <c r="T179" s="337"/>
      <c r="U179" s="387"/>
      <c r="V179" s="309">
        <f>+P179+S179</f>
        <v>8</v>
      </c>
      <c r="W179" s="309"/>
      <c r="X179" s="387">
        <f t="shared" si="36"/>
        <v>8</v>
      </c>
    </row>
    <row r="180" spans="2:24" ht="29.25" customHeight="1">
      <c r="B180" s="290"/>
      <c r="C180" s="506" t="s">
        <v>349</v>
      </c>
      <c r="D180" s="489">
        <v>16</v>
      </c>
      <c r="E180" s="493">
        <v>4</v>
      </c>
      <c r="F180" s="507">
        <f t="shared" si="37"/>
        <v>20</v>
      </c>
      <c r="G180" s="322"/>
      <c r="H180" s="337"/>
      <c r="I180" s="387"/>
      <c r="J180" s="386"/>
      <c r="K180" s="337"/>
      <c r="L180" s="387"/>
      <c r="M180" s="383"/>
      <c r="N180" s="384"/>
      <c r="O180" s="387"/>
      <c r="P180" s="499">
        <f t="shared" si="41"/>
        <v>16</v>
      </c>
      <c r="Q180" s="500">
        <f t="shared" si="41"/>
        <v>4</v>
      </c>
      <c r="R180" s="508">
        <f t="shared" si="38"/>
        <v>20</v>
      </c>
      <c r="S180" s="386"/>
      <c r="T180" s="337"/>
      <c r="U180" s="387"/>
      <c r="V180" s="309">
        <f t="shared" si="35"/>
        <v>16</v>
      </c>
      <c r="W180" s="309">
        <f t="shared" si="35"/>
        <v>4</v>
      </c>
      <c r="X180" s="387">
        <f aca="true" t="shared" si="42" ref="X180:X187">SUM(V180:W180)</f>
        <v>20</v>
      </c>
    </row>
    <row r="181" spans="2:24" ht="29.25" customHeight="1">
      <c r="B181" s="290" t="s">
        <v>151</v>
      </c>
      <c r="C181" s="512" t="s">
        <v>350</v>
      </c>
      <c r="D181" s="309"/>
      <c r="E181" s="307"/>
      <c r="F181" s="307"/>
      <c r="G181" s="322"/>
      <c r="H181" s="337"/>
      <c r="I181" s="387"/>
      <c r="J181" s="386"/>
      <c r="K181" s="337"/>
      <c r="L181" s="387"/>
      <c r="M181" s="386"/>
      <c r="N181" s="337"/>
      <c r="O181" s="387"/>
      <c r="P181" s="499"/>
      <c r="Q181" s="500"/>
      <c r="R181" s="508"/>
      <c r="S181" s="489">
        <v>2</v>
      </c>
      <c r="T181" s="490">
        <v>5</v>
      </c>
      <c r="U181" s="387">
        <f t="shared" si="39"/>
        <v>7</v>
      </c>
      <c r="V181" s="309">
        <f t="shared" si="35"/>
        <v>2</v>
      </c>
      <c r="W181" s="309">
        <f t="shared" si="35"/>
        <v>5</v>
      </c>
      <c r="X181" s="387">
        <f t="shared" si="42"/>
        <v>7</v>
      </c>
    </row>
    <row r="182" spans="2:24" ht="29.25" customHeight="1">
      <c r="B182" s="290"/>
      <c r="C182" s="506" t="s">
        <v>351</v>
      </c>
      <c r="D182" s="489">
        <v>1</v>
      </c>
      <c r="E182" s="493">
        <v>1</v>
      </c>
      <c r="F182" s="507">
        <f t="shared" si="37"/>
        <v>2</v>
      </c>
      <c r="G182" s="322"/>
      <c r="H182" s="337"/>
      <c r="I182" s="387"/>
      <c r="J182" s="386"/>
      <c r="K182" s="337"/>
      <c r="L182" s="387"/>
      <c r="M182" s="386"/>
      <c r="N182" s="337"/>
      <c r="O182" s="387"/>
      <c r="P182" s="499">
        <f t="shared" si="41"/>
        <v>1</v>
      </c>
      <c r="Q182" s="500">
        <f t="shared" si="41"/>
        <v>1</v>
      </c>
      <c r="R182" s="508">
        <f t="shared" si="38"/>
        <v>2</v>
      </c>
      <c r="S182" s="489">
        <v>2</v>
      </c>
      <c r="T182" s="490">
        <v>8</v>
      </c>
      <c r="U182" s="387">
        <f t="shared" si="39"/>
        <v>10</v>
      </c>
      <c r="V182" s="309">
        <f t="shared" si="35"/>
        <v>3</v>
      </c>
      <c r="W182" s="309">
        <f t="shared" si="35"/>
        <v>9</v>
      </c>
      <c r="X182" s="387">
        <f t="shared" si="42"/>
        <v>12</v>
      </c>
    </row>
    <row r="183" spans="2:24" ht="29.25" customHeight="1">
      <c r="B183" s="290"/>
      <c r="C183" s="506" t="s">
        <v>352</v>
      </c>
      <c r="D183" s="489">
        <v>11</v>
      </c>
      <c r="E183" s="493">
        <v>6</v>
      </c>
      <c r="F183" s="507">
        <f t="shared" si="37"/>
        <v>17</v>
      </c>
      <c r="G183" s="322"/>
      <c r="H183" s="337"/>
      <c r="I183" s="387"/>
      <c r="J183" s="386"/>
      <c r="K183" s="337"/>
      <c r="L183" s="387"/>
      <c r="M183" s="386"/>
      <c r="N183" s="337"/>
      <c r="O183" s="387"/>
      <c r="P183" s="499">
        <f t="shared" si="41"/>
        <v>11</v>
      </c>
      <c r="Q183" s="500">
        <f t="shared" si="41"/>
        <v>6</v>
      </c>
      <c r="R183" s="508">
        <f t="shared" si="38"/>
        <v>17</v>
      </c>
      <c r="S183" s="489">
        <v>2</v>
      </c>
      <c r="T183" s="490">
        <v>3</v>
      </c>
      <c r="U183" s="387">
        <f t="shared" si="39"/>
        <v>5</v>
      </c>
      <c r="V183" s="309">
        <f t="shared" si="35"/>
        <v>13</v>
      </c>
      <c r="W183" s="309">
        <f t="shared" si="35"/>
        <v>9</v>
      </c>
      <c r="X183" s="387">
        <f t="shared" si="42"/>
        <v>22</v>
      </c>
    </row>
    <row r="184" spans="2:24" ht="29.25" customHeight="1">
      <c r="B184" s="290"/>
      <c r="C184" s="506" t="s">
        <v>353</v>
      </c>
      <c r="D184" s="489">
        <v>12</v>
      </c>
      <c r="E184" s="493">
        <v>13</v>
      </c>
      <c r="F184" s="507">
        <f t="shared" si="37"/>
        <v>25</v>
      </c>
      <c r="G184" s="322"/>
      <c r="H184" s="337"/>
      <c r="I184" s="387"/>
      <c r="J184" s="741"/>
      <c r="K184" s="307">
        <v>2</v>
      </c>
      <c r="L184" s="387">
        <f>+J184+K184</f>
        <v>2</v>
      </c>
      <c r="M184" s="383">
        <v>60</v>
      </c>
      <c r="N184" s="307">
        <v>48</v>
      </c>
      <c r="O184" s="387">
        <f>+M184+N184</f>
        <v>108</v>
      </c>
      <c r="P184" s="499">
        <f t="shared" si="41"/>
        <v>72</v>
      </c>
      <c r="Q184" s="500">
        <f t="shared" si="41"/>
        <v>63</v>
      </c>
      <c r="R184" s="508">
        <f t="shared" si="38"/>
        <v>135</v>
      </c>
      <c r="S184" s="489">
        <v>2</v>
      </c>
      <c r="T184" s="337"/>
      <c r="U184" s="387">
        <f t="shared" si="39"/>
        <v>2</v>
      </c>
      <c r="V184" s="309">
        <f t="shared" si="35"/>
        <v>74</v>
      </c>
      <c r="W184" s="309">
        <f t="shared" si="35"/>
        <v>63</v>
      </c>
      <c r="X184" s="387">
        <f t="shared" si="42"/>
        <v>137</v>
      </c>
    </row>
    <row r="185" spans="2:24" ht="29.25" customHeight="1">
      <c r="B185" s="290"/>
      <c r="C185" s="506" t="s">
        <v>354</v>
      </c>
      <c r="D185" s="489">
        <v>15</v>
      </c>
      <c r="E185" s="493">
        <v>1</v>
      </c>
      <c r="F185" s="507">
        <f t="shared" si="37"/>
        <v>16</v>
      </c>
      <c r="G185" s="588"/>
      <c r="H185" s="589"/>
      <c r="I185" s="387"/>
      <c r="J185" s="386"/>
      <c r="K185" s="337"/>
      <c r="L185" s="387"/>
      <c r="M185" s="386"/>
      <c r="N185" s="337"/>
      <c r="O185" s="387"/>
      <c r="P185" s="499">
        <f t="shared" si="41"/>
        <v>15</v>
      </c>
      <c r="Q185" s="500">
        <f t="shared" si="41"/>
        <v>1</v>
      </c>
      <c r="R185" s="508">
        <f t="shared" si="38"/>
        <v>16</v>
      </c>
      <c r="S185" s="489">
        <v>6</v>
      </c>
      <c r="T185" s="490">
        <v>6</v>
      </c>
      <c r="U185" s="387">
        <f t="shared" si="39"/>
        <v>12</v>
      </c>
      <c r="V185" s="309">
        <f t="shared" si="35"/>
        <v>21</v>
      </c>
      <c r="W185" s="309">
        <f t="shared" si="35"/>
        <v>7</v>
      </c>
      <c r="X185" s="387">
        <f t="shared" si="42"/>
        <v>28</v>
      </c>
    </row>
    <row r="186" spans="2:24" ht="29.25" customHeight="1">
      <c r="B186" s="290"/>
      <c r="C186" s="506" t="s">
        <v>355</v>
      </c>
      <c r="D186" s="509">
        <v>3</v>
      </c>
      <c r="E186" s="510">
        <v>1</v>
      </c>
      <c r="F186" s="507">
        <f>SUM(D186:E186)</f>
        <v>4</v>
      </c>
      <c r="G186" s="588"/>
      <c r="H186" s="589"/>
      <c r="I186" s="387"/>
      <c r="J186" s="386"/>
      <c r="K186" s="337"/>
      <c r="L186" s="387"/>
      <c r="M186" s="386"/>
      <c r="N186" s="337"/>
      <c r="O186" s="387"/>
      <c r="P186" s="499">
        <f t="shared" si="41"/>
        <v>3</v>
      </c>
      <c r="Q186" s="500">
        <f t="shared" si="41"/>
        <v>1</v>
      </c>
      <c r="R186" s="508">
        <f t="shared" si="38"/>
        <v>4</v>
      </c>
      <c r="S186" s="586"/>
      <c r="T186" s="587"/>
      <c r="U186" s="387"/>
      <c r="V186" s="309">
        <f t="shared" si="35"/>
        <v>3</v>
      </c>
      <c r="W186" s="309">
        <f>+Q186+T186</f>
        <v>1</v>
      </c>
      <c r="X186" s="387">
        <f>SUM(V186:W186)</f>
        <v>4</v>
      </c>
    </row>
    <row r="187" spans="2:24" ht="29.25" customHeight="1" thickBot="1">
      <c r="B187" s="290"/>
      <c r="C187" s="506" t="s">
        <v>356</v>
      </c>
      <c r="D187" s="497"/>
      <c r="E187" s="498">
        <v>4</v>
      </c>
      <c r="F187" s="507">
        <f t="shared" si="37"/>
        <v>4</v>
      </c>
      <c r="G187" s="588"/>
      <c r="H187" s="589"/>
      <c r="I187" s="387"/>
      <c r="J187" s="386"/>
      <c r="K187" s="337"/>
      <c r="L187" s="387"/>
      <c r="M187" s="386"/>
      <c r="N187" s="337"/>
      <c r="O187" s="387"/>
      <c r="P187" s="499"/>
      <c r="Q187" s="500">
        <f t="shared" si="41"/>
        <v>4</v>
      </c>
      <c r="R187" s="508">
        <f t="shared" si="38"/>
        <v>4</v>
      </c>
      <c r="S187" s="386"/>
      <c r="T187" s="337">
        <v>2</v>
      </c>
      <c r="U187" s="387">
        <f t="shared" si="39"/>
        <v>2</v>
      </c>
      <c r="V187" s="309"/>
      <c r="W187" s="309">
        <f t="shared" si="35"/>
        <v>6</v>
      </c>
      <c r="X187" s="387">
        <f t="shared" si="42"/>
        <v>6</v>
      </c>
    </row>
    <row r="188" spans="2:24" ht="29.25" customHeight="1" thickBot="1">
      <c r="B188" s="294"/>
      <c r="C188" s="157" t="s">
        <v>21</v>
      </c>
      <c r="D188" s="767">
        <f>SUM(D129:D187)</f>
        <v>287</v>
      </c>
      <c r="E188" s="768">
        <f>SUM(E129:E187)</f>
        <v>240</v>
      </c>
      <c r="F188" s="769">
        <f>+D188+E188</f>
        <v>527</v>
      </c>
      <c r="G188" s="770">
        <f>SUM(G129:G187)</f>
        <v>0</v>
      </c>
      <c r="H188" s="770">
        <f>SUM(H129:H187)</f>
        <v>0</v>
      </c>
      <c r="I188" s="771">
        <f>SUM(G188,H188)</f>
        <v>0</v>
      </c>
      <c r="J188" s="772">
        <f>SUM(J129:J187)</f>
        <v>5</v>
      </c>
      <c r="K188" s="773">
        <f>SUM(K129:K187)</f>
        <v>5</v>
      </c>
      <c r="L188" s="774">
        <f>SUM(J188:K188)</f>
        <v>10</v>
      </c>
      <c r="M188" s="773">
        <f>SUM(M129:M187)</f>
        <v>60</v>
      </c>
      <c r="N188" s="775">
        <f>SUM(N129:N187)</f>
        <v>48</v>
      </c>
      <c r="O188" s="774">
        <f>SUM(M188:N188)</f>
        <v>108</v>
      </c>
      <c r="P188" s="776">
        <f>SUM(P129:P187)</f>
        <v>352</v>
      </c>
      <c r="Q188" s="769">
        <f>SUM(Q129:Q187)</f>
        <v>293</v>
      </c>
      <c r="R188" s="777">
        <f aca="true" t="shared" si="43" ref="R188:R195">SUM(P188:Q188)</f>
        <v>645</v>
      </c>
      <c r="S188" s="778">
        <f>SUM(S129:S187)</f>
        <v>157</v>
      </c>
      <c r="T188" s="779">
        <f>SUM(T129:T187)</f>
        <v>212</v>
      </c>
      <c r="U188" s="780">
        <f>SUM(S188:T188)</f>
        <v>369</v>
      </c>
      <c r="V188" s="781">
        <f>SUM(V129:V187)</f>
        <v>509</v>
      </c>
      <c r="W188" s="782">
        <f>SUM(W129:W187)</f>
        <v>505</v>
      </c>
      <c r="X188" s="780">
        <f aca="true" t="shared" si="44" ref="X188:X194">SUM(V188:W188)</f>
        <v>1014</v>
      </c>
    </row>
    <row r="189" spans="2:24" ht="29.25" customHeight="1">
      <c r="B189" s="289"/>
      <c r="C189" s="330" t="s">
        <v>250</v>
      </c>
      <c r="D189" s="466">
        <v>12</v>
      </c>
      <c r="E189" s="306">
        <v>8</v>
      </c>
      <c r="F189" s="549">
        <f aca="true" t="shared" si="45" ref="F189:F195">SUM(D189:E189)</f>
        <v>20</v>
      </c>
      <c r="G189" s="229"/>
      <c r="H189" s="252"/>
      <c r="I189" s="252"/>
      <c r="J189" s="229"/>
      <c r="K189" s="252"/>
      <c r="L189" s="252"/>
      <c r="M189" s="229"/>
      <c r="N189" s="252"/>
      <c r="O189" s="252"/>
      <c r="P189" s="501">
        <f aca="true" t="shared" si="46" ref="P189:Q193">+D189+G189+J189+M189</f>
        <v>12</v>
      </c>
      <c r="Q189" s="502">
        <f t="shared" si="46"/>
        <v>8</v>
      </c>
      <c r="R189" s="465">
        <f t="shared" si="43"/>
        <v>20</v>
      </c>
      <c r="S189" s="229"/>
      <c r="T189" s="252"/>
      <c r="U189" s="252"/>
      <c r="V189" s="467">
        <f aca="true" t="shared" si="47" ref="V189:W194">+P189+S189</f>
        <v>12</v>
      </c>
      <c r="W189" s="467">
        <f t="shared" si="47"/>
        <v>8</v>
      </c>
      <c r="X189" s="465">
        <f t="shared" si="44"/>
        <v>20</v>
      </c>
    </row>
    <row r="190" spans="2:24" ht="29.25" customHeight="1">
      <c r="B190" s="290" t="s">
        <v>249</v>
      </c>
      <c r="C190" s="295" t="s">
        <v>394</v>
      </c>
      <c r="D190" s="309">
        <v>9</v>
      </c>
      <c r="E190" s="307">
        <v>10</v>
      </c>
      <c r="F190" s="507">
        <f t="shared" si="45"/>
        <v>19</v>
      </c>
      <c r="G190" s="229"/>
      <c r="H190" s="252"/>
      <c r="I190" s="252"/>
      <c r="J190" s="229"/>
      <c r="K190" s="252"/>
      <c r="L190" s="252"/>
      <c r="M190" s="229"/>
      <c r="N190" s="252"/>
      <c r="O190" s="252"/>
      <c r="P190" s="499">
        <f t="shared" si="46"/>
        <v>9</v>
      </c>
      <c r="Q190" s="500">
        <f t="shared" si="46"/>
        <v>10</v>
      </c>
      <c r="R190" s="387">
        <f>SUM(P190:Q190)</f>
        <v>19</v>
      </c>
      <c r="S190" s="229"/>
      <c r="T190" s="252"/>
      <c r="U190" s="252"/>
      <c r="V190" s="308">
        <f t="shared" si="47"/>
        <v>9</v>
      </c>
      <c r="W190" s="308">
        <f t="shared" si="47"/>
        <v>10</v>
      </c>
      <c r="X190" s="387">
        <f t="shared" si="44"/>
        <v>19</v>
      </c>
    </row>
    <row r="191" spans="2:24" ht="29.25" customHeight="1">
      <c r="B191" s="290"/>
      <c r="C191" s="295" t="s">
        <v>393</v>
      </c>
      <c r="D191" s="471"/>
      <c r="E191" s="324">
        <v>4</v>
      </c>
      <c r="F191" s="507">
        <f t="shared" si="45"/>
        <v>4</v>
      </c>
      <c r="G191" s="229"/>
      <c r="H191" s="252"/>
      <c r="I191" s="252"/>
      <c r="J191" s="229"/>
      <c r="K191" s="252"/>
      <c r="L191" s="252"/>
      <c r="M191" s="229"/>
      <c r="N191" s="252"/>
      <c r="O191" s="252"/>
      <c r="P191" s="499">
        <f t="shared" si="46"/>
        <v>0</v>
      </c>
      <c r="Q191" s="500">
        <f t="shared" si="46"/>
        <v>4</v>
      </c>
      <c r="R191" s="387">
        <f>SUM(P191:Q191)</f>
        <v>4</v>
      </c>
      <c r="S191" s="229"/>
      <c r="T191" s="252"/>
      <c r="U191" s="252"/>
      <c r="V191" s="308">
        <f t="shared" si="47"/>
        <v>0</v>
      </c>
      <c r="W191" s="308">
        <f t="shared" si="47"/>
        <v>4</v>
      </c>
      <c r="X191" s="387">
        <f t="shared" si="44"/>
        <v>4</v>
      </c>
    </row>
    <row r="192" spans="2:24" ht="29.25" customHeight="1">
      <c r="B192" s="290"/>
      <c r="C192" s="296" t="s">
        <v>296</v>
      </c>
      <c r="D192" s="471">
        <v>14</v>
      </c>
      <c r="E192" s="324">
        <v>6</v>
      </c>
      <c r="F192" s="758">
        <f t="shared" si="45"/>
        <v>20</v>
      </c>
      <c r="G192" s="229"/>
      <c r="H192" s="252"/>
      <c r="I192" s="252"/>
      <c r="J192" s="229"/>
      <c r="K192" s="252"/>
      <c r="L192" s="252"/>
      <c r="M192" s="229"/>
      <c r="N192" s="252"/>
      <c r="O192" s="252"/>
      <c r="P192" s="499">
        <f t="shared" si="46"/>
        <v>14</v>
      </c>
      <c r="Q192" s="500">
        <f t="shared" si="46"/>
        <v>6</v>
      </c>
      <c r="R192" s="387">
        <f t="shared" si="43"/>
        <v>20</v>
      </c>
      <c r="S192" s="229"/>
      <c r="T192" s="252"/>
      <c r="U192" s="252"/>
      <c r="V192" s="308">
        <f t="shared" si="47"/>
        <v>14</v>
      </c>
      <c r="W192" s="308">
        <f t="shared" si="47"/>
        <v>6</v>
      </c>
      <c r="X192" s="387">
        <f t="shared" si="44"/>
        <v>20</v>
      </c>
    </row>
    <row r="193" spans="2:24" ht="29.25" customHeight="1">
      <c r="B193" s="290" t="s">
        <v>151</v>
      </c>
      <c r="C193" s="726" t="s">
        <v>315</v>
      </c>
      <c r="D193" s="471">
        <v>8</v>
      </c>
      <c r="E193" s="324">
        <v>6</v>
      </c>
      <c r="F193" s="385">
        <f t="shared" si="45"/>
        <v>14</v>
      </c>
      <c r="G193" s="727"/>
      <c r="H193" s="749"/>
      <c r="I193" s="749"/>
      <c r="J193" s="727"/>
      <c r="K193" s="749"/>
      <c r="L193" s="749"/>
      <c r="M193" s="727"/>
      <c r="N193" s="749"/>
      <c r="O193" s="749"/>
      <c r="P193" s="747">
        <f t="shared" si="46"/>
        <v>8</v>
      </c>
      <c r="Q193" s="748">
        <f t="shared" si="46"/>
        <v>6</v>
      </c>
      <c r="R193" s="385">
        <f t="shared" si="43"/>
        <v>14</v>
      </c>
      <c r="S193" s="727"/>
      <c r="T193" s="749"/>
      <c r="U193" s="749"/>
      <c r="V193" s="471">
        <f t="shared" si="47"/>
        <v>8</v>
      </c>
      <c r="W193" s="750">
        <f t="shared" si="47"/>
        <v>6</v>
      </c>
      <c r="X193" s="385">
        <f t="shared" si="44"/>
        <v>14</v>
      </c>
    </row>
    <row r="194" spans="2:24" ht="29.25" customHeight="1" thickBot="1">
      <c r="B194" s="290"/>
      <c r="C194" s="297" t="s">
        <v>362</v>
      </c>
      <c r="D194" s="247"/>
      <c r="E194" s="537"/>
      <c r="F194" s="751"/>
      <c r="G194" s="247"/>
      <c r="H194" s="537"/>
      <c r="I194" s="537"/>
      <c r="J194" s="247"/>
      <c r="K194" s="537"/>
      <c r="L194" s="537"/>
      <c r="M194" s="247"/>
      <c r="N194" s="537"/>
      <c r="O194" s="537"/>
      <c r="P194" s="247"/>
      <c r="Q194" s="537"/>
      <c r="R194" s="537"/>
      <c r="S194" s="495">
        <v>8</v>
      </c>
      <c r="T194" s="496">
        <v>2</v>
      </c>
      <c r="U194" s="481">
        <f>+S194+T194</f>
        <v>10</v>
      </c>
      <c r="V194" s="482">
        <f t="shared" si="47"/>
        <v>8</v>
      </c>
      <c r="W194" s="472">
        <f t="shared" si="47"/>
        <v>2</v>
      </c>
      <c r="X194" s="481">
        <f t="shared" si="44"/>
        <v>10</v>
      </c>
    </row>
    <row r="195" spans="2:25" ht="29.25" customHeight="1" thickBot="1">
      <c r="B195" s="329"/>
      <c r="C195" s="332" t="s">
        <v>21</v>
      </c>
      <c r="D195" s="503">
        <f>SUM(D189:D193)</f>
        <v>43</v>
      </c>
      <c r="E195" s="503">
        <f>SUM(E189:E193)</f>
        <v>34</v>
      </c>
      <c r="F195" s="504">
        <f t="shared" si="45"/>
        <v>77</v>
      </c>
      <c r="G195" s="503">
        <f>SUM(G189:G193)</f>
        <v>0</v>
      </c>
      <c r="H195" s="503">
        <f>SUM(H189:H193)</f>
        <v>0</v>
      </c>
      <c r="I195" s="503">
        <f>+G195+H195</f>
        <v>0</v>
      </c>
      <c r="J195" s="504">
        <f>SUM(J189:J193)</f>
        <v>0</v>
      </c>
      <c r="K195" s="504">
        <f>SUM(K189:K193)</f>
        <v>0</v>
      </c>
      <c r="L195" s="503">
        <f>+J195+K195</f>
        <v>0</v>
      </c>
      <c r="M195" s="504">
        <f>SUM(M189:M193)</f>
        <v>0</v>
      </c>
      <c r="N195" s="504">
        <f>SUM(N189:N193)</f>
        <v>0</v>
      </c>
      <c r="O195" s="503">
        <f>+M195+N195</f>
        <v>0</v>
      </c>
      <c r="P195" s="504">
        <f>SUM(P189:P193)</f>
        <v>43</v>
      </c>
      <c r="Q195" s="504">
        <f>SUM(Q189:Q193)</f>
        <v>34</v>
      </c>
      <c r="R195" s="503">
        <f t="shared" si="43"/>
        <v>77</v>
      </c>
      <c r="S195" s="503">
        <f aca="true" t="shared" si="48" ref="S195:X195">SUM(S189:S194)</f>
        <v>8</v>
      </c>
      <c r="T195" s="503">
        <f t="shared" si="48"/>
        <v>2</v>
      </c>
      <c r="U195" s="503">
        <f t="shared" si="48"/>
        <v>10</v>
      </c>
      <c r="V195" s="503">
        <f t="shared" si="48"/>
        <v>51</v>
      </c>
      <c r="W195" s="503">
        <f t="shared" si="48"/>
        <v>36</v>
      </c>
      <c r="X195" s="503">
        <f t="shared" si="48"/>
        <v>87</v>
      </c>
      <c r="Y195" s="151"/>
    </row>
    <row r="196" spans="2:25" ht="29.25" customHeight="1" thickBot="1" thickTop="1">
      <c r="B196" s="865" t="s">
        <v>204</v>
      </c>
      <c r="C196" s="866"/>
      <c r="D196" s="331">
        <f aca="true" t="shared" si="49" ref="D196:X196">+D45+D86+D121+D188+D195</f>
        <v>1973</v>
      </c>
      <c r="E196" s="331">
        <f t="shared" si="49"/>
        <v>2023</v>
      </c>
      <c r="F196" s="331">
        <f t="shared" si="49"/>
        <v>3996</v>
      </c>
      <c r="G196" s="331">
        <f t="shared" si="49"/>
        <v>0</v>
      </c>
      <c r="H196" s="331">
        <f t="shared" si="49"/>
        <v>0</v>
      </c>
      <c r="I196" s="331">
        <f t="shared" si="49"/>
        <v>0</v>
      </c>
      <c r="J196" s="331">
        <f t="shared" si="49"/>
        <v>161</v>
      </c>
      <c r="K196" s="331">
        <f t="shared" si="49"/>
        <v>186</v>
      </c>
      <c r="L196" s="331">
        <f t="shared" si="49"/>
        <v>347</v>
      </c>
      <c r="M196" s="331">
        <f t="shared" si="49"/>
        <v>177</v>
      </c>
      <c r="N196" s="331">
        <f t="shared" si="49"/>
        <v>361</v>
      </c>
      <c r="O196" s="331">
        <f t="shared" si="49"/>
        <v>538</v>
      </c>
      <c r="P196" s="331">
        <f t="shared" si="49"/>
        <v>2311</v>
      </c>
      <c r="Q196" s="331">
        <f t="shared" si="49"/>
        <v>2570</v>
      </c>
      <c r="R196" s="331">
        <f t="shared" si="49"/>
        <v>4881</v>
      </c>
      <c r="S196" s="331">
        <f t="shared" si="49"/>
        <v>549</v>
      </c>
      <c r="T196" s="331">
        <f t="shared" si="49"/>
        <v>789</v>
      </c>
      <c r="U196" s="331">
        <f t="shared" si="49"/>
        <v>1338</v>
      </c>
      <c r="V196" s="331">
        <f t="shared" si="49"/>
        <v>2860</v>
      </c>
      <c r="W196" s="331">
        <f t="shared" si="49"/>
        <v>3359</v>
      </c>
      <c r="X196" s="331">
        <f t="shared" si="49"/>
        <v>6219</v>
      </c>
      <c r="Y196" s="151"/>
    </row>
    <row r="197" spans="2:25" ht="29.25" customHeight="1" thickTop="1">
      <c r="B197" s="867"/>
      <c r="C197" s="867"/>
      <c r="G197" s="4"/>
      <c r="H197" s="4"/>
      <c r="I197" s="4"/>
      <c r="J197" s="4"/>
      <c r="K197" s="4"/>
      <c r="L197" s="4"/>
      <c r="M197" s="4"/>
      <c r="N197" s="4"/>
      <c r="O197" s="4"/>
      <c r="Y197" s="151"/>
    </row>
    <row r="198" spans="2:25" s="151" customFormat="1" ht="29.25" customHeight="1">
      <c r="B198" s="867" t="s">
        <v>330</v>
      </c>
      <c r="C198" s="867"/>
      <c r="D198" s="880">
        <v>43708</v>
      </c>
      <c r="E198" s="867"/>
      <c r="F198" s="867"/>
      <c r="G198" s="867"/>
      <c r="H198" s="867"/>
      <c r="I198" s="867"/>
      <c r="J198" s="867"/>
      <c r="K198" s="516"/>
      <c r="L198" s="516"/>
      <c r="M198" s="516"/>
      <c r="N198" s="516"/>
      <c r="O198" s="516"/>
      <c r="P198"/>
      <c r="Q198"/>
      <c r="R198"/>
      <c r="S198"/>
      <c r="T198"/>
      <c r="U198"/>
      <c r="V198"/>
      <c r="W198"/>
      <c r="X198"/>
      <c r="Y198"/>
    </row>
    <row r="199" spans="2:25" s="151" customFormat="1" ht="29.25" customHeight="1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2:25" s="151" customFormat="1" ht="15" customHeight="1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2" ht="25.5" customHeight="1"/>
    <row r="204" ht="15" customHeight="1"/>
  </sheetData>
  <sheetProtection/>
  <mergeCells count="78">
    <mergeCell ref="B198:C198"/>
    <mergeCell ref="D198:J198"/>
    <mergeCell ref="B163:C163"/>
    <mergeCell ref="D163:R163"/>
    <mergeCell ref="S163:U164"/>
    <mergeCell ref="V163:X163"/>
    <mergeCell ref="D164:F164"/>
    <mergeCell ref="G164:I164"/>
    <mergeCell ref="J164:L164"/>
    <mergeCell ref="M164:O164"/>
    <mergeCell ref="P164:R164"/>
    <mergeCell ref="V164:X164"/>
    <mergeCell ref="B161:X161"/>
    <mergeCell ref="B162:X162"/>
    <mergeCell ref="D50:R50"/>
    <mergeCell ref="S50:U51"/>
    <mergeCell ref="V50:X50"/>
    <mergeCell ref="D126:R126"/>
    <mergeCell ref="S126:U127"/>
    <mergeCell ref="V126:X126"/>
    <mergeCell ref="G127:I127"/>
    <mergeCell ref="P51:R51"/>
    <mergeCell ref="V51:X51"/>
    <mergeCell ref="C47:Y47"/>
    <mergeCell ref="C48:Y48"/>
    <mergeCell ref="C49:Y49"/>
    <mergeCell ref="D51:F51"/>
    <mergeCell ref="G51:I51"/>
    <mergeCell ref="J51:L51"/>
    <mergeCell ref="B124:X124"/>
    <mergeCell ref="B160:X160"/>
    <mergeCell ref="J127:L127"/>
    <mergeCell ref="M127:O127"/>
    <mergeCell ref="P127:R127"/>
    <mergeCell ref="V127:X127"/>
    <mergeCell ref="G91:I91"/>
    <mergeCell ref="J91:L91"/>
    <mergeCell ref="M91:O91"/>
    <mergeCell ref="D91:F91"/>
    <mergeCell ref="D127:F127"/>
    <mergeCell ref="B125:X125"/>
    <mergeCell ref="B126:C126"/>
    <mergeCell ref="C39:X39"/>
    <mergeCell ref="C41:X41"/>
    <mergeCell ref="B89:X89"/>
    <mergeCell ref="B90:C90"/>
    <mergeCell ref="D90:R90"/>
    <mergeCell ref="S90:U91"/>
    <mergeCell ref="C22:X22"/>
    <mergeCell ref="C36:X36"/>
    <mergeCell ref="B196:C196"/>
    <mergeCell ref="B197:C197"/>
    <mergeCell ref="B87:X87"/>
    <mergeCell ref="B88:X88"/>
    <mergeCell ref="P91:R91"/>
    <mergeCell ref="V91:X91"/>
    <mergeCell ref="B123:X123"/>
    <mergeCell ref="M51:O51"/>
    <mergeCell ref="D4:R4"/>
    <mergeCell ref="D5:F5"/>
    <mergeCell ref="C43:X43"/>
    <mergeCell ref="C7:X7"/>
    <mergeCell ref="V90:X90"/>
    <mergeCell ref="J5:L5"/>
    <mergeCell ref="M5:O5"/>
    <mergeCell ref="G5:I5"/>
    <mergeCell ref="C14:X14"/>
    <mergeCell ref="C19:X19"/>
    <mergeCell ref="C27:X27"/>
    <mergeCell ref="C30:X30"/>
    <mergeCell ref="C34:X34"/>
    <mergeCell ref="B1:X1"/>
    <mergeCell ref="B2:X2"/>
    <mergeCell ref="B3:X3"/>
    <mergeCell ref="V4:X4"/>
    <mergeCell ref="S4:U5"/>
    <mergeCell ref="V5:X5"/>
    <mergeCell ref="P5:R5"/>
  </mergeCells>
  <conditionalFormatting sqref="D8:X13">
    <cfRule type="containsBlanks" priority="40" dxfId="0" stopIfTrue="1">
      <formula>LEN(TRIM(D8))=0</formula>
    </cfRule>
    <cfRule type="containsBlanks" priority="41" dxfId="18" stopIfTrue="1">
      <formula>LEN(TRIM(D8))=0</formula>
    </cfRule>
  </conditionalFormatting>
  <conditionalFormatting sqref="D15:X18">
    <cfRule type="containsBlanks" priority="38" dxfId="0" stopIfTrue="1">
      <formula>LEN(TRIM(D15))=0</formula>
    </cfRule>
    <cfRule type="containsBlanks" priority="39" dxfId="18" stopIfTrue="1">
      <formula>LEN(TRIM(D15))=0</formula>
    </cfRule>
  </conditionalFormatting>
  <conditionalFormatting sqref="D20:X21 F109:I120 L109:L120 O109:R120 U109:X120 D93:E120 J93:K120 M93:N120 S93:T120 D28:X29 D31:X33 D166:X188 D129:X159 D53:X85">
    <cfRule type="containsBlanks" priority="37" dxfId="0" stopIfTrue="1">
      <formula>LEN(TRIM(D20))=0</formula>
    </cfRule>
  </conditionalFormatting>
  <conditionalFormatting sqref="D23:X26">
    <cfRule type="containsBlanks" priority="36" dxfId="0" stopIfTrue="1">
      <formula>LEN(TRIM(D23))=0</formula>
    </cfRule>
  </conditionalFormatting>
  <conditionalFormatting sqref="D35:X35">
    <cfRule type="containsBlanks" priority="33" dxfId="0" stopIfTrue="1">
      <formula>LEN(TRIM(D35))=0</formula>
    </cfRule>
  </conditionalFormatting>
  <conditionalFormatting sqref="D37:X38 D40:X40">
    <cfRule type="containsBlanks" priority="31" dxfId="0" stopIfTrue="1">
      <formula>LEN(TRIM(D37))=0</formula>
    </cfRule>
    <cfRule type="containsBlanks" priority="32" dxfId="13" stopIfTrue="1">
      <formula>LEN(TRIM(D37))=0</formula>
    </cfRule>
  </conditionalFormatting>
  <conditionalFormatting sqref="D42:X42">
    <cfRule type="containsBlanks" priority="28" dxfId="0" stopIfTrue="1">
      <formula>LEN(TRIM(D42))=0</formula>
    </cfRule>
  </conditionalFormatting>
  <conditionalFormatting sqref="D44:X44">
    <cfRule type="containsBlanks" priority="27" dxfId="0" stopIfTrue="1">
      <formula>LEN(TRIM(D44))=0</formula>
    </cfRule>
  </conditionalFormatting>
  <conditionalFormatting sqref="F93:I104 F106:I106 L106 L93:L104 O93:R104 O106:R106 U106:X106 U93:X104 U105">
    <cfRule type="containsBlanks" priority="25" dxfId="0" stopIfTrue="1">
      <formula>LEN(TRIM(F93))=0</formula>
    </cfRule>
  </conditionalFormatting>
  <conditionalFormatting sqref="V194:X194 D195:X196 F189:X193">
    <cfRule type="containsBlanks" priority="23" dxfId="0" stopIfTrue="1">
      <formula>LEN(TRIM(D189))=0</formula>
    </cfRule>
  </conditionalFormatting>
  <conditionalFormatting sqref="S194:U194">
    <cfRule type="containsBlanks" priority="22" dxfId="0" stopIfTrue="1">
      <formula>LEN(TRIM(S194))=0</formula>
    </cfRule>
  </conditionalFormatting>
  <conditionalFormatting sqref="F194">
    <cfRule type="containsBlanks" priority="21" dxfId="0" stopIfTrue="1">
      <formula>LEN(TRIM(F194))=0</formula>
    </cfRule>
  </conditionalFormatting>
  <conditionalFormatting sqref="G194:I194">
    <cfRule type="containsBlanks" priority="20" dxfId="0" stopIfTrue="1">
      <formula>LEN(TRIM(G194))=0</formula>
    </cfRule>
  </conditionalFormatting>
  <conditionalFormatting sqref="J194:O194">
    <cfRule type="containsBlanks" priority="19" dxfId="0" stopIfTrue="1">
      <formula>LEN(TRIM(J194))=0</formula>
    </cfRule>
  </conditionalFormatting>
  <conditionalFormatting sqref="P194:R194">
    <cfRule type="containsBlanks" priority="18" dxfId="0" stopIfTrue="1">
      <formula>LEN(TRIM(P194))=0</formula>
    </cfRule>
  </conditionalFormatting>
  <conditionalFormatting sqref="F105:I105 L105 O105:R105 V105:X105">
    <cfRule type="containsBlanks" priority="16" dxfId="0" stopIfTrue="1">
      <formula>LEN(TRIM(F105))=0</formula>
    </cfRule>
  </conditionalFormatting>
  <conditionalFormatting sqref="F107:I108 L107:L108 O107:R108 U107:X108">
    <cfRule type="containsBlanks" priority="11" dxfId="0" stopIfTrue="1">
      <formula>LEN(TRIM(F107))=0</formula>
    </cfRule>
  </conditionalFormatting>
  <conditionalFormatting sqref="D189:E193">
    <cfRule type="containsBlanks" priority="2" dxfId="0" stopIfTrue="1">
      <formula>LEN(TRIM(D189))=0</formula>
    </cfRule>
  </conditionalFormatting>
  <conditionalFormatting sqref="D194:E194">
    <cfRule type="containsBlanks" priority="1" dxfId="0" stopIfTrue="1">
      <formula>LEN(TRIM(D194))=0</formula>
    </cfRule>
  </conditionalFormatting>
  <printOptions horizontalCentered="1" verticalCentered="1"/>
  <pageMargins left="0.3937007874015748" right="0.3937007874015748" top="0" bottom="0" header="0" footer="0"/>
  <pageSetup fitToHeight="2" fitToWidth="2" horizontalDpi="600" verticalDpi="600" orientation="landscape" paperSize="9" scale="38" r:id="rId2"/>
  <rowBreaks count="4" manualBreakCount="4">
    <brk id="46" max="24" man="1"/>
    <brk id="86" max="255" man="1"/>
    <brk id="122" max="24" man="1"/>
    <brk id="159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o_isleri</dc:creator>
  <cp:keywords/>
  <dc:description/>
  <cp:lastModifiedBy>oidb951</cp:lastModifiedBy>
  <cp:lastPrinted>2019-03-25T06:45:44Z</cp:lastPrinted>
  <dcterms:created xsi:type="dcterms:W3CDTF">2002-07-12T08:50:04Z</dcterms:created>
  <dcterms:modified xsi:type="dcterms:W3CDTF">2019-09-02T07:23:07Z</dcterms:modified>
  <cp:category/>
  <cp:version/>
  <cp:contentType/>
  <cp:contentStatus/>
</cp:coreProperties>
</file>